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90" windowWidth="16065" windowHeight="12570" activeTab="1"/>
  </bookViews>
  <sheets>
    <sheet name="ФАП " sheetId="4" r:id="rId1"/>
    <sheet name="Коэф-т" sheetId="2" r:id="rId2"/>
  </sheets>
  <definedNames>
    <definedName name="_xlnm._FilterDatabase" localSheetId="1" hidden="1">'Коэф-т'!$A$7:$E$18</definedName>
    <definedName name="_xlnm._FilterDatabase" localSheetId="0" hidden="1">'ФАП '!$A$8:$N$220</definedName>
    <definedName name="_xlnm.Print_Titles" localSheetId="1">'Коэф-т'!$6:$7</definedName>
    <definedName name="_xlnm.Print_Titles" localSheetId="0">'ФАП '!$6:$7</definedName>
    <definedName name="_xlnm.Print_Area" localSheetId="1">'Коэф-т'!$A$1:$E$18</definedName>
  </definedNames>
  <calcPr calcId="145621"/>
</workbook>
</file>

<file path=xl/calcChain.xml><?xml version="1.0" encoding="utf-8"?>
<calcChain xmlns="http://schemas.openxmlformats.org/spreadsheetml/2006/main">
  <c r="N9" i="4" l="1"/>
  <c r="L9" i="4" l="1"/>
  <c r="N211" i="4" l="1"/>
  <c r="N204" i="4"/>
  <c r="N183" i="4"/>
  <c r="N178" i="4"/>
  <c r="N174" i="4"/>
  <c r="N163" i="4"/>
  <c r="N98" i="4"/>
  <c r="N64" i="4"/>
  <c r="L208" i="4"/>
  <c r="N208" i="4" s="1"/>
  <c r="L209" i="4"/>
  <c r="N209" i="4" s="1"/>
  <c r="L210" i="4"/>
  <c r="N210" i="4" s="1"/>
  <c r="L211" i="4"/>
  <c r="L212" i="4"/>
  <c r="N212" i="4" s="1"/>
  <c r="L213" i="4"/>
  <c r="N213" i="4" s="1"/>
  <c r="L214" i="4"/>
  <c r="N214" i="4" s="1"/>
  <c r="L215" i="4"/>
  <c r="N215" i="4" s="1"/>
  <c r="L216" i="4"/>
  <c r="N216" i="4" s="1"/>
  <c r="L217" i="4"/>
  <c r="N217" i="4" s="1"/>
  <c r="L218" i="4"/>
  <c r="N218" i="4" s="1"/>
  <c r="L219" i="4"/>
  <c r="N219" i="4" s="1"/>
  <c r="L195" i="4"/>
  <c r="N195" i="4" s="1"/>
  <c r="L196" i="4"/>
  <c r="N196" i="4" s="1"/>
  <c r="L199" i="4"/>
  <c r="L200" i="4"/>
  <c r="N200" i="4" s="1"/>
  <c r="L201" i="4"/>
  <c r="N201" i="4" s="1"/>
  <c r="L202" i="4"/>
  <c r="N202" i="4" s="1"/>
  <c r="L203" i="4"/>
  <c r="N203" i="4" s="1"/>
  <c r="L204" i="4"/>
  <c r="L206" i="4"/>
  <c r="N206" i="4" s="1"/>
  <c r="L207" i="4"/>
  <c r="N207" i="4" s="1"/>
  <c r="L193" i="4"/>
  <c r="N193" i="4" s="1"/>
  <c r="L194" i="4"/>
  <c r="N194" i="4" s="1"/>
  <c r="L192" i="4"/>
  <c r="L190" i="4"/>
  <c r="L186" i="4"/>
  <c r="N186" i="4" s="1"/>
  <c r="L189" i="4"/>
  <c r="N189" i="4" s="1"/>
  <c r="L187" i="4"/>
  <c r="N187" i="4" s="1"/>
  <c r="L185" i="4"/>
  <c r="N185" i="4" s="1"/>
  <c r="L184" i="4"/>
  <c r="N184" i="4" s="1"/>
  <c r="L183" i="4"/>
  <c r="L182" i="4"/>
  <c r="N182" i="4" s="1"/>
  <c r="L181" i="4"/>
  <c r="N181" i="4" s="1"/>
  <c r="L180" i="4"/>
  <c r="N180" i="4" s="1"/>
  <c r="L178" i="4"/>
  <c r="L179" i="4"/>
  <c r="N179" i="4" s="1"/>
  <c r="L177" i="4"/>
  <c r="N177" i="4" s="1"/>
  <c r="L176" i="4"/>
  <c r="N176" i="4" s="1"/>
  <c r="L175" i="4"/>
  <c r="N175" i="4" s="1"/>
  <c r="L172" i="4"/>
  <c r="N172" i="4" s="1"/>
  <c r="L174" i="4"/>
  <c r="L173" i="4"/>
  <c r="N173" i="4" s="1"/>
  <c r="L170" i="4"/>
  <c r="N170" i="4" s="1"/>
  <c r="L171" i="4"/>
  <c r="N171" i="4" s="1"/>
  <c r="L167" i="4"/>
  <c r="N167" i="4" s="1"/>
  <c r="L169" i="4"/>
  <c r="N169" i="4" s="1"/>
  <c r="L168" i="4"/>
  <c r="N168" i="4" s="1"/>
  <c r="L166" i="4"/>
  <c r="N166" i="4" s="1"/>
  <c r="L165" i="4"/>
  <c r="N165" i="4" s="1"/>
  <c r="L164" i="4"/>
  <c r="L163" i="4"/>
  <c r="L161" i="4"/>
  <c r="N161" i="4" s="1"/>
  <c r="L160" i="4"/>
  <c r="N160" i="4" s="1"/>
  <c r="L159" i="4"/>
  <c r="N159" i="4" s="1"/>
  <c r="L147" i="4"/>
  <c r="N147" i="4" s="1"/>
  <c r="L146" i="4"/>
  <c r="N146" i="4" s="1"/>
  <c r="L148" i="4"/>
  <c r="N148" i="4" s="1"/>
  <c r="L149" i="4"/>
  <c r="N149" i="4" s="1"/>
  <c r="L150" i="4"/>
  <c r="N150" i="4" s="1"/>
  <c r="L151" i="4"/>
  <c r="N151" i="4" s="1"/>
  <c r="L152" i="4"/>
  <c r="N152" i="4" s="1"/>
  <c r="L153" i="4"/>
  <c r="N153" i="4" s="1"/>
  <c r="L154" i="4"/>
  <c r="N154" i="4" s="1"/>
  <c r="L155" i="4"/>
  <c r="N155" i="4" s="1"/>
  <c r="L158" i="4"/>
  <c r="N158" i="4" s="1"/>
  <c r="L143" i="4"/>
  <c r="N143" i="4" s="1"/>
  <c r="L144" i="4"/>
  <c r="N144" i="4" s="1"/>
  <c r="L145" i="4"/>
  <c r="N145" i="4" s="1"/>
  <c r="L139" i="4"/>
  <c r="N139" i="4" s="1"/>
  <c r="L142" i="4"/>
  <c r="N142" i="4" s="1"/>
  <c r="L141" i="4"/>
  <c r="N141" i="4" s="1"/>
  <c r="L137" i="4"/>
  <c r="N137" i="4" s="1"/>
  <c r="L136" i="4"/>
  <c r="N136" i="4" s="1"/>
  <c r="L135" i="4"/>
  <c r="N135" i="4" s="1"/>
  <c r="L117" i="4"/>
  <c r="N117" i="4" s="1"/>
  <c r="L118" i="4"/>
  <c r="N118" i="4" s="1"/>
  <c r="L119" i="4"/>
  <c r="N119" i="4" s="1"/>
  <c r="L120" i="4"/>
  <c r="N120" i="4" s="1"/>
  <c r="L123" i="4"/>
  <c r="N123" i="4" s="1"/>
  <c r="L124" i="4"/>
  <c r="N124" i="4" s="1"/>
  <c r="L127" i="4"/>
  <c r="N127" i="4" s="1"/>
  <c r="L125" i="4"/>
  <c r="N125" i="4" s="1"/>
  <c r="L128" i="4"/>
  <c r="N128" i="4" s="1"/>
  <c r="L115" i="4"/>
  <c r="N115" i="4" s="1"/>
  <c r="L116" i="4"/>
  <c r="N116" i="4" s="1"/>
  <c r="L113" i="4"/>
  <c r="N113" i="4" s="1"/>
  <c r="L130" i="4"/>
  <c r="N130" i="4" s="1"/>
  <c r="L129" i="4"/>
  <c r="N129" i="4" s="1"/>
  <c r="L131" i="4"/>
  <c r="N131" i="4" s="1"/>
  <c r="L132" i="4"/>
  <c r="N132" i="4" s="1"/>
  <c r="L133" i="4"/>
  <c r="N133" i="4" s="1"/>
  <c r="L134" i="4"/>
  <c r="N134" i="4" s="1"/>
  <c r="L111" i="4"/>
  <c r="N111" i="4" s="1"/>
  <c r="L112" i="4"/>
  <c r="N112" i="4" s="1"/>
  <c r="L110" i="4"/>
  <c r="N110" i="4" s="1"/>
  <c r="L90" i="4"/>
  <c r="N90" i="4" s="1"/>
  <c r="L91" i="4"/>
  <c r="N91" i="4" s="1"/>
  <c r="L92" i="4"/>
  <c r="N92" i="4" s="1"/>
  <c r="L93" i="4"/>
  <c r="N93" i="4" s="1"/>
  <c r="L94" i="4"/>
  <c r="N94" i="4" s="1"/>
  <c r="L95" i="4"/>
  <c r="N95" i="4" s="1"/>
  <c r="L97" i="4"/>
  <c r="N97" i="4" s="1"/>
  <c r="L98" i="4"/>
  <c r="L99" i="4"/>
  <c r="N99" i="4" s="1"/>
  <c r="L101" i="4"/>
  <c r="N101" i="4" s="1"/>
  <c r="L102" i="4"/>
  <c r="N102" i="4" s="1"/>
  <c r="L104" i="4"/>
  <c r="N104" i="4" s="1"/>
  <c r="L106" i="4"/>
  <c r="L107" i="4"/>
  <c r="N107" i="4" s="1"/>
  <c r="L108" i="4"/>
  <c r="N108" i="4" s="1"/>
  <c r="L109" i="4"/>
  <c r="N109" i="4" s="1"/>
  <c r="L89" i="4"/>
  <c r="N89" i="4" s="1"/>
  <c r="L88" i="4"/>
  <c r="N88" i="4" s="1"/>
  <c r="L86" i="4"/>
  <c r="N86" i="4" s="1"/>
  <c r="L87" i="4"/>
  <c r="N87" i="4" s="1"/>
  <c r="L85" i="4"/>
  <c r="N85" i="4" s="1"/>
  <c r="L84" i="4"/>
  <c r="N84" i="4" s="1"/>
  <c r="L82" i="4"/>
  <c r="N82" i="4" s="1"/>
  <c r="L81" i="4"/>
  <c r="L80" i="4"/>
  <c r="N80" i="4" s="1"/>
  <c r="L77" i="4"/>
  <c r="N77" i="4" s="1"/>
  <c r="L76" i="4"/>
  <c r="N76" i="4" s="1"/>
  <c r="L75" i="4"/>
  <c r="L74" i="4"/>
  <c r="N74" i="4" s="1"/>
  <c r="L73" i="4"/>
  <c r="N73" i="4" s="1"/>
  <c r="L72" i="4"/>
  <c r="N72" i="4" s="1"/>
  <c r="L70" i="4"/>
  <c r="N70" i="4" s="1"/>
  <c r="L69" i="4"/>
  <c r="N69" i="4" s="1"/>
  <c r="L68" i="4"/>
  <c r="N68" i="4" s="1"/>
  <c r="L67" i="4"/>
  <c r="N67" i="4" s="1"/>
  <c r="L66" i="4"/>
  <c r="N66" i="4" s="1"/>
  <c r="L61" i="4"/>
  <c r="N61" i="4" s="1"/>
  <c r="L62" i="4"/>
  <c r="N62" i="4" s="1"/>
  <c r="L63" i="4"/>
  <c r="N63" i="4" s="1"/>
  <c r="L64" i="4"/>
  <c r="L65" i="4"/>
  <c r="N65" i="4" s="1"/>
  <c r="L58" i="4"/>
  <c r="N58" i="4" s="1"/>
  <c r="L60" i="4"/>
  <c r="N60" i="4" s="1"/>
  <c r="L54" i="4"/>
  <c r="L50" i="4"/>
  <c r="N50" i="4" s="1"/>
  <c r="L52" i="4"/>
  <c r="N52" i="4" s="1"/>
  <c r="L53" i="4"/>
  <c r="N53" i="4" s="1"/>
  <c r="L57" i="4"/>
  <c r="L48" i="4"/>
  <c r="N48" i="4" s="1"/>
  <c r="L44" i="4"/>
  <c r="N44" i="4" s="1"/>
  <c r="L49" i="4"/>
  <c r="N49" i="4" s="1"/>
  <c r="L47" i="4"/>
  <c r="L43" i="4"/>
  <c r="N43" i="4" s="1"/>
  <c r="L40" i="4"/>
  <c r="N40" i="4" s="1"/>
  <c r="L41" i="4"/>
  <c r="N41" i="4" s="1"/>
  <c r="L39" i="4"/>
  <c r="N39" i="4" s="1"/>
  <c r="L38" i="4"/>
  <c r="N38" i="4" s="1"/>
  <c r="L37" i="4"/>
  <c r="L32" i="4"/>
  <c r="N32" i="4" s="1"/>
  <c r="L33" i="4"/>
  <c r="N33" i="4" s="1"/>
  <c r="L35" i="4"/>
  <c r="N35" i="4" s="1"/>
  <c r="L30" i="4"/>
  <c r="N30" i="4" s="1"/>
  <c r="L29" i="4"/>
  <c r="N29" i="4" s="1"/>
  <c r="L28" i="4"/>
  <c r="L25" i="4"/>
  <c r="N25" i="4" s="1"/>
  <c r="L22" i="4"/>
  <c r="N22" i="4" s="1"/>
  <c r="L26" i="4"/>
  <c r="N26" i="4" s="1"/>
  <c r="L23" i="4"/>
  <c r="N23" i="4" s="1"/>
  <c r="L21" i="4"/>
  <c r="N21" i="4" s="1"/>
  <c r="L20" i="4"/>
  <c r="N20" i="4" s="1"/>
  <c r="L19" i="4"/>
  <c r="L17" i="4"/>
  <c r="L16" i="4"/>
  <c r="N16" i="4" s="1"/>
  <c r="L14" i="4"/>
  <c r="N14" i="4" s="1"/>
  <c r="L13" i="4"/>
  <c r="L11" i="4"/>
  <c r="N11" i="4" s="1"/>
  <c r="L27" i="4"/>
  <c r="N27" i="4" s="1"/>
  <c r="L31" i="4"/>
  <c r="N31" i="4" s="1"/>
  <c r="L10" i="4"/>
  <c r="N10" i="4" s="1"/>
  <c r="L12" i="4" l="1"/>
  <c r="L18" i="4"/>
  <c r="L157" i="4"/>
  <c r="N37" i="4"/>
  <c r="L36" i="4"/>
  <c r="L34" i="4" s="1"/>
  <c r="N190" i="4"/>
  <c r="L188" i="4"/>
  <c r="L42" i="4"/>
  <c r="L198" i="4"/>
  <c r="L162" i="4"/>
  <c r="L15" i="4"/>
  <c r="L56" i="4"/>
  <c r="N17" i="4"/>
  <c r="N13" i="4"/>
  <c r="L100" i="4"/>
  <c r="L24" i="4"/>
  <c r="L46" i="4"/>
  <c r="L51" i="4"/>
  <c r="L59" i="4"/>
  <c r="L71" i="4"/>
  <c r="L79" i="4"/>
  <c r="N28" i="4"/>
  <c r="N47" i="4"/>
  <c r="N57" i="4"/>
  <c r="L126" i="4"/>
  <c r="N19" i="4"/>
  <c r="N199" i="4"/>
  <c r="L114" i="4"/>
  <c r="L105" i="4"/>
  <c r="L103" i="4" s="1"/>
  <c r="L96" i="4"/>
  <c r="L122" i="4"/>
  <c r="L121" i="4" s="1"/>
  <c r="L140" i="4"/>
  <c r="L138" i="4" s="1"/>
  <c r="L191" i="4"/>
  <c r="L205" i="4"/>
  <c r="L197" i="4" s="1"/>
  <c r="N54" i="4"/>
  <c r="N75" i="4"/>
  <c r="N81" i="4"/>
  <c r="N106" i="4"/>
  <c r="N164" i="4"/>
  <c r="N192" i="4"/>
  <c r="L83" i="4"/>
  <c r="L156" i="4"/>
  <c r="L45" i="4" l="1"/>
  <c r="L55" i="4"/>
  <c r="N36" i="4"/>
  <c r="L78" i="4"/>
  <c r="N15" i="4"/>
  <c r="N42" i="4"/>
  <c r="N51" i="4"/>
  <c r="N56" i="4"/>
  <c r="N59" i="4"/>
  <c r="N96" i="4"/>
  <c r="N114" i="4"/>
  <c r="N157" i="4"/>
  <c r="N18" i="4"/>
  <c r="L8" i="4"/>
  <c r="N8" i="4"/>
  <c r="N12" i="4"/>
  <c r="N24" i="4"/>
  <c r="N46" i="4"/>
  <c r="N100" i="4"/>
  <c r="N105" i="4"/>
  <c r="N122" i="4"/>
  <c r="N126" i="4"/>
  <c r="N162" i="4"/>
  <c r="N188" i="4"/>
  <c r="N205" i="4"/>
  <c r="N198" i="4"/>
  <c r="N71" i="4"/>
  <c r="N79" i="4"/>
  <c r="N83" i="4"/>
  <c r="N140" i="4"/>
  <c r="N191" i="4"/>
  <c r="N103" i="4" l="1"/>
  <c r="N138" i="4"/>
  <c r="N34" i="4"/>
  <c r="N197" i="4"/>
  <c r="N45" i="4"/>
  <c r="N55" i="4"/>
  <c r="N156" i="4"/>
  <c r="N121" i="4"/>
  <c r="N78" i="4"/>
</calcChain>
</file>

<file path=xl/sharedStrings.xml><?xml version="1.0" encoding="utf-8"?>
<sst xmlns="http://schemas.openxmlformats.org/spreadsheetml/2006/main" count="1013" uniqueCount="229">
  <si>
    <t>№ п/п</t>
  </si>
  <si>
    <t>Наименование медицинской организации</t>
  </si>
  <si>
    <t>Тип ФП/ФАП</t>
  </si>
  <si>
    <t>Место нахождения  ФП/ФАП</t>
  </si>
  <si>
    <t>Диапазон численности обслуживаемого населения (чел.)</t>
  </si>
  <si>
    <t>Информация о  соответствии (+)/ несоответствии (-) Требованиям МЗ РФ</t>
  </si>
  <si>
    <t>КГБУЗ "Городская больница № 3" МЗ ХК</t>
  </si>
  <si>
    <t>ФАП</t>
  </si>
  <si>
    <t xml:space="preserve">п. Старт </t>
  </si>
  <si>
    <t>100-899</t>
  </si>
  <si>
    <t>+</t>
  </si>
  <si>
    <t xml:space="preserve">п. Таежный </t>
  </si>
  <si>
    <t>900-1499</t>
  </si>
  <si>
    <t>-</t>
  </si>
  <si>
    <t>КГБУЗ "Городская больница № 4" МЗ ХК</t>
  </si>
  <si>
    <t xml:space="preserve">п. Хапсоль </t>
  </si>
  <si>
    <t>КГБУЗ "Аяно-Майская центральная районная больница" МЗ ХК</t>
  </si>
  <si>
    <t xml:space="preserve">с. Аим </t>
  </si>
  <si>
    <t xml:space="preserve">с. Джигда </t>
  </si>
  <si>
    <t>КГБУЗ "Ванинская центральная районная больница" МЗ ХК</t>
  </si>
  <si>
    <t xml:space="preserve">с.п. Тулучи </t>
  </si>
  <si>
    <t xml:space="preserve">с.п. Тумнин </t>
  </si>
  <si>
    <t>КГБУЗ "Троицкая центральная районная больница" МЗ ХК</t>
  </si>
  <si>
    <t xml:space="preserve">с. Арсеньево </t>
  </si>
  <si>
    <t xml:space="preserve">с. Верхний Нерген </t>
  </si>
  <si>
    <t>с. Верхняя Манома</t>
  </si>
  <si>
    <t xml:space="preserve">с. Дада </t>
  </si>
  <si>
    <t xml:space="preserve">с. Нижняя Манома </t>
  </si>
  <si>
    <t>КГБУЗ "Николаевская-на-Амуре центральная районная больница" МЗ ХК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</si>
  <si>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</si>
  <si>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</si>
  <si>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</si>
  <si>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</si>
  <si>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</si>
  <si>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</si>
  <si>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</si>
  <si>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</si>
  <si>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</si>
  <si>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</si>
  <si>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 xml:space="preserve">с. Резиденция </t>
  </si>
  <si>
    <t>до 100</t>
  </si>
  <si>
    <t xml:space="preserve">с. Аэропорт </t>
  </si>
  <si>
    <t xml:space="preserve">с. Иня </t>
  </si>
  <si>
    <t xml:space="preserve">с. Морской </t>
  </si>
  <si>
    <t>с. Новое Устье</t>
  </si>
  <si>
    <t>КГБУЗ "Советско-Гаванская районная больница" МЗ ХК</t>
  </si>
  <si>
    <t xml:space="preserve">с. Гатка </t>
  </si>
  <si>
    <t>КГБУЗ "Тугуро-Чумиканская центральная районная больница" МЗ ХК</t>
  </si>
  <si>
    <t>с. Алгазея</t>
  </si>
  <si>
    <t xml:space="preserve">до 100 </t>
  </si>
  <si>
    <t xml:space="preserve">с. Тором </t>
  </si>
  <si>
    <t>КГБУЗ "Князе-Волконская районная больница" МЗ ХК</t>
  </si>
  <si>
    <t xml:space="preserve">с. Благодатное </t>
  </si>
  <si>
    <t>с. Малышево</t>
  </si>
  <si>
    <t>с. Князе-Волконское-1</t>
  </si>
  <si>
    <t xml:space="preserve">с. Сикачи Алян </t>
  </si>
  <si>
    <t xml:space="preserve">с. Анастасьевка </t>
  </si>
  <si>
    <t>с. Сергеевка</t>
  </si>
  <si>
    <t xml:space="preserve">с. Вятское </t>
  </si>
  <si>
    <t>КГБУЗ "Хабаровская районная больница" МЗ ХК</t>
  </si>
  <si>
    <t xml:space="preserve">с. Догордон </t>
  </si>
  <si>
    <t xml:space="preserve">с. Наумовка </t>
  </si>
  <si>
    <t xml:space="preserve">с. Восход </t>
  </si>
  <si>
    <t>с.Бычиха</t>
  </si>
  <si>
    <t xml:space="preserve">с. Казакевичево </t>
  </si>
  <si>
    <t>с. Константиновка</t>
  </si>
  <si>
    <t xml:space="preserve">с. Пасека </t>
  </si>
  <si>
    <t xml:space="preserve">с. Смирновка </t>
  </si>
  <si>
    <t>с. Улика-Национальное</t>
  </si>
  <si>
    <t xml:space="preserve">с. Федоровка  </t>
  </si>
  <si>
    <t xml:space="preserve">с. Заозерное </t>
  </si>
  <si>
    <t>с. Ровное</t>
  </si>
  <si>
    <t xml:space="preserve">с. Чистополье </t>
  </si>
  <si>
    <t>с. Галкино</t>
  </si>
  <si>
    <t xml:space="preserve">с. Гаровка-1 </t>
  </si>
  <si>
    <t xml:space="preserve">с. Гаровка-2 </t>
  </si>
  <si>
    <t>с. Корсаково</t>
  </si>
  <si>
    <t xml:space="preserve">с. Черная речка </t>
  </si>
  <si>
    <t xml:space="preserve">с. Мирное </t>
  </si>
  <si>
    <t>1500-2000</t>
  </si>
  <si>
    <t>КГБУЗ "Комсомольская межрайонная больница" МЗ ХК</t>
  </si>
  <si>
    <t xml:space="preserve">с. Новоильиновка </t>
  </si>
  <si>
    <t xml:space="preserve">с. Удинск </t>
  </si>
  <si>
    <t xml:space="preserve">с. Князево </t>
  </si>
  <si>
    <t xml:space="preserve">с. Владимировка </t>
  </si>
  <si>
    <t>с. Оглонги</t>
  </si>
  <si>
    <t>п. Верхняя Эконь</t>
  </si>
  <si>
    <t xml:space="preserve">п. Галичный </t>
  </si>
  <si>
    <t xml:space="preserve">п. Гурское </t>
  </si>
  <si>
    <t>п. Кенай</t>
  </si>
  <si>
    <t xml:space="preserve">с. Бельго </t>
  </si>
  <si>
    <t xml:space="preserve">с. Боктор </t>
  </si>
  <si>
    <t xml:space="preserve">с.Нижние Халбы </t>
  </si>
  <si>
    <t xml:space="preserve">с. п.Верхнетамбовское </t>
  </si>
  <si>
    <t xml:space="preserve">с.п. Село Даппы </t>
  </si>
  <si>
    <t xml:space="preserve">п. Черный Мыс </t>
  </si>
  <si>
    <t xml:space="preserve">п. Молодежный </t>
  </si>
  <si>
    <t>с. Новый Мир</t>
  </si>
  <si>
    <t xml:space="preserve">с. Бриакан </t>
  </si>
  <si>
    <t xml:space="preserve">п. Гайтер </t>
  </si>
  <si>
    <t xml:space="preserve">с.п. Село Пивань </t>
  </si>
  <si>
    <t>КГБУЗ "Амурская центральная районная больница" МЗ ХК</t>
  </si>
  <si>
    <t>ст. Малмыж</t>
  </si>
  <si>
    <t>п.Лесной</t>
  </si>
  <si>
    <t>с. Тейсин</t>
  </si>
  <si>
    <t>ст. Мылки</t>
  </si>
  <si>
    <t>п/с.Форель</t>
  </si>
  <si>
    <t>с.Ачан</t>
  </si>
  <si>
    <t>с. Джуен</t>
  </si>
  <si>
    <t>с. Болонь</t>
  </si>
  <si>
    <t xml:space="preserve">с. Омми </t>
  </si>
  <si>
    <t>КГБУЗ "Бикинская центральная районная больница" МЗ ХК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</si>
  <si>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</si>
  <si>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</si>
  <si>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</si>
  <si>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</si>
  <si>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</si>
  <si>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</si>
  <si>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</si>
  <si>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>п. Эхилкан</t>
  </si>
  <si>
    <t xml:space="preserve">п. Шахтинский </t>
  </si>
  <si>
    <t>п.ст. Зимовье</t>
  </si>
  <si>
    <t xml:space="preserve">п. Солони </t>
  </si>
  <si>
    <t>п. Аланап</t>
  </si>
  <si>
    <t xml:space="preserve">п.Герби </t>
  </si>
  <si>
    <t xml:space="preserve">п. Средний-Ургал </t>
  </si>
  <si>
    <t xml:space="preserve">п. Сулук </t>
  </si>
  <si>
    <t xml:space="preserve">п. Усть-Ургал </t>
  </si>
  <si>
    <t xml:space="preserve">п. ЦЭС р.п. Чегдомын </t>
  </si>
  <si>
    <t xml:space="preserve">п. Чекунда </t>
  </si>
  <si>
    <t xml:space="preserve">п. Эльга </t>
  </si>
  <si>
    <t xml:space="preserve">п. Согда </t>
  </si>
  <si>
    <t>п. Этыркен</t>
  </si>
  <si>
    <t>КГБУЗ "Вяземская районная больница" МЗ ХК</t>
  </si>
  <si>
    <t>с. Медвежий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</si>
  <si>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</si>
  <si>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</si>
  <si>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</si>
  <si>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</si>
  <si>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</si>
  <si>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</si>
  <si>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</si>
  <si>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</si>
  <si>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</si>
  <si>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>с. Кедрово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</si>
  <si>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</si>
  <si>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</si>
  <si>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</si>
  <si>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</si>
  <si>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</si>
  <si>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</si>
  <si>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</si>
  <si>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</si>
  <si>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п. Катэн </t>
  </si>
  <si>
    <t xml:space="preserve">п. Васильевка  </t>
  </si>
  <si>
    <t>п.База Дрофа</t>
  </si>
  <si>
    <t>Лазоагропромремтехпред</t>
  </si>
  <si>
    <t>п. Долми</t>
  </si>
  <si>
    <t>п. Дурмин</t>
  </si>
  <si>
    <t xml:space="preserve">п. Екатеринославка </t>
  </si>
  <si>
    <t xml:space="preserve">п. Кондратьевка </t>
  </si>
  <si>
    <t xml:space="preserve">п. Марусино </t>
  </si>
  <si>
    <t>п. Новостройка</t>
  </si>
  <si>
    <t>п. Обор</t>
  </si>
  <si>
    <t xml:space="preserve">п. Соколовка </t>
  </si>
  <si>
    <t xml:space="preserve">п. Солонцовый </t>
  </si>
  <si>
    <t>с. Гвасюги</t>
  </si>
  <si>
    <t>с. Дрофа</t>
  </si>
  <si>
    <t>п. Золотой</t>
  </si>
  <si>
    <t xml:space="preserve">с. Киинск </t>
  </si>
  <si>
    <t xml:space="preserve">с. Кия </t>
  </si>
  <si>
    <t xml:space="preserve">с. Павленково </t>
  </si>
  <si>
    <t>с. Петровичи</t>
  </si>
  <si>
    <t xml:space="preserve">с. Прудки </t>
  </si>
  <si>
    <t>с. Сидима</t>
  </si>
  <si>
    <t>с. Среднехорский</t>
  </si>
  <si>
    <t>с. Черняево</t>
  </si>
  <si>
    <t xml:space="preserve">с. Южный </t>
  </si>
  <si>
    <t>с. Кутузовка</t>
  </si>
  <si>
    <t>с. Хака</t>
  </si>
  <si>
    <t xml:space="preserve">п. Могилевка </t>
  </si>
  <si>
    <t xml:space="preserve">с. Гродеково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</si>
  <si>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</si>
  <si>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</si>
  <si>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</si>
  <si>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ДСЗ Амбулатории п. Хурмули </t>
  </si>
  <si>
    <t xml:space="preserve">п. Хальгасо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</si>
  <si>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</si>
  <si>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</si>
  <si>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</si>
  <si>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</si>
  <si>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</si>
  <si>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с. Белоглинка </t>
  </si>
  <si>
    <t xml:space="preserve">с. Чильба </t>
  </si>
  <si>
    <t xml:space="preserve">п. Ключевой </t>
  </si>
  <si>
    <t xml:space="preserve">п. Быстринск </t>
  </si>
  <si>
    <t xml:space="preserve">п. Решающий </t>
  </si>
  <si>
    <t>с. Анненские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</si>
  <si>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</si>
  <si>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</si>
  <si>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</si>
  <si>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</si>
  <si>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</si>
  <si>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Санники</t>
  </si>
  <si>
    <t xml:space="preserve">с. Солонцы </t>
  </si>
  <si>
    <t>с. Сусанино</t>
  </si>
  <si>
    <t>с. Тыр</t>
  </si>
  <si>
    <t>с. Ухта</t>
  </si>
  <si>
    <t xml:space="preserve">1500-2000  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</si>
  <si>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</si>
  <si>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</si>
  <si>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>Всего:</t>
  </si>
  <si>
    <t>всего:</t>
  </si>
  <si>
    <t xml:space="preserve">всего: </t>
  </si>
  <si>
    <t>Диапазон численности обслуживаемого населения
 (чел.)</t>
  </si>
  <si>
    <t>Количество  
среднего медицинского персонала</t>
  </si>
  <si>
    <t>≥ 2</t>
  </si>
  <si>
    <t>с. Кизи</t>
  </si>
  <si>
    <t>Размер финансового обеспечения на 2021 год, руб. (с учетом к-та специфики)</t>
  </si>
  <si>
    <t>Приложение № 7
к Соглашению о тарифах 
на оплату медицинской помощи 
по обязательному медицинскому
 страхованию на территории 
Хабаровского края  на 2021 год</t>
  </si>
  <si>
    <t xml:space="preserve">Таблица № 1 
к Приложению № 7
</t>
  </si>
  <si>
    <t>Таблица № 2 
к Приложению № 7</t>
  </si>
  <si>
    <t xml:space="preserve">Базовый норматив финансовых затрат на финансовое обеспечение структурных подразделений медицинской организации и  значение коэффициента специфики оказания медицинской помощи, применяемого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Положением об организации оказания первичной медико-санитарной помощи взрослому населению </t>
  </si>
  <si>
    <t xml:space="preserve">Коэффициент специфики оказания медицинской помощи к размеру финансового обеспечения структурных подразделений медицинской организации
</t>
  </si>
  <si>
    <t>Значение коэффициента специфики оказания медицинской помощи, применяемый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Положением об организации оказания первичной медико-санитарной помощи взрослому населению</t>
  </si>
  <si>
    <t xml:space="preserve">Размер финансового обеспечения фельдшерских, фельдшерско-акушерских пунктов, руб.
</t>
  </si>
  <si>
    <t>Размер коэффициентов дифференциации  по территориям оказания медицинской помощи 
(КД)</t>
  </si>
  <si>
    <t xml:space="preserve">Базовый норматив финансовых затрат на финансовое обеспечение  структурных подразделений медицинской организации, руб. 
</t>
  </si>
  <si>
    <t xml:space="preserve">Базовый норматив финансовых затрат на финансовое обеспечение  структурных подразделений медицинской организации с учетом КД, руб.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</si>
</sst>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1" fillId="0" borderId="0" xfId="2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43" fontId="2" fillId="0" borderId="3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wrapText="1"/>
    </xf>
    <xf numFmtId="2" fontId="8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left" vertical="center" wrapText="1"/>
    </xf>
    <xf numFmtId="43" fontId="4" fillId="0" borderId="0" xfId="0" applyNumberFormat="1" applyFont="1" applyFill="1" applyAlignment="1">
      <alignment wrapText="1"/>
    </xf>
    <xf numFmtId="1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0"/>
  <sheetViews>
    <sheetView topLeftCell="E1" zoomScaleNormal="100" workbookViewId="0">
      <selection activeCell="U6" sqref="U6"/>
    </sheetView>
  </sheetViews>
  <sheetFormatPr defaultColWidth="9.140625" defaultRowHeight="15" x14ac:dyDescent="0.25"/>
  <cols>
    <col min="1" max="1" width="4.7109375" style="19" customWidth="1"/>
    <col min="2" max="2" width="32.85546875" style="20" customWidth="1"/>
    <col min="3" max="3" width="10" style="20" customWidth="1"/>
    <col min="4" max="4" width="26.42578125" style="20" bestFit="1" customWidth="1"/>
    <col min="5" max="5" width="16.7109375" style="20" customWidth="1"/>
    <col min="6" max="6" width="17.42578125" style="20" customWidth="1"/>
    <col min="7" max="7" width="18.7109375" style="19" customWidth="1"/>
    <col min="8" max="8" width="30.140625" style="20" hidden="1" customWidth="1"/>
    <col min="9" max="9" width="30.85546875" style="20" hidden="1" customWidth="1"/>
    <col min="10" max="10" width="17.5703125" style="20" customWidth="1"/>
    <col min="11" max="11" width="10.28515625" style="20" customWidth="1"/>
    <col min="12" max="12" width="16.140625" style="20" customWidth="1"/>
    <col min="13" max="13" width="16.28515625" style="20" customWidth="1"/>
    <col min="14" max="14" width="16.5703125" style="20" bestFit="1" customWidth="1"/>
    <col min="15" max="16384" width="9.140625" style="20"/>
  </cols>
  <sheetData>
    <row r="1" spans="1:14" ht="94.5" customHeight="1" x14ac:dyDescent="0.25">
      <c r="G1" s="37"/>
      <c r="H1" s="37"/>
      <c r="I1" s="37"/>
      <c r="L1" s="37" t="s">
        <v>219</v>
      </c>
      <c r="M1" s="37"/>
      <c r="N1" s="37"/>
    </row>
    <row r="2" spans="1:14" ht="13.9" x14ac:dyDescent="0.25">
      <c r="G2" s="21"/>
      <c r="H2" s="21"/>
      <c r="I2" s="21"/>
      <c r="L2" s="21"/>
      <c r="M2" s="21"/>
      <c r="N2" s="21"/>
    </row>
    <row r="3" spans="1:14" ht="32.450000000000003" customHeight="1" x14ac:dyDescent="0.25">
      <c r="G3" s="38"/>
      <c r="H3" s="38"/>
      <c r="I3" s="38"/>
      <c r="L3" s="38" t="s">
        <v>220</v>
      </c>
      <c r="M3" s="38"/>
      <c r="N3" s="38"/>
    </row>
    <row r="4" spans="1:14" ht="69.599999999999994" customHeight="1" x14ac:dyDescent="0.3">
      <c r="A4" s="40" t="s">
        <v>222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3.9" x14ac:dyDescent="0.25">
      <c r="E5" s="39"/>
      <c r="F5" s="39"/>
      <c r="G5" s="39"/>
      <c r="H5" s="39"/>
      <c r="I5" s="39"/>
    </row>
    <row r="6" spans="1:14" ht="199.9" customHeight="1" x14ac:dyDescent="0.25">
      <c r="A6" s="22" t="s">
        <v>0</v>
      </c>
      <c r="B6" s="22" t="s">
        <v>1</v>
      </c>
      <c r="C6" s="22" t="s">
        <v>2</v>
      </c>
      <c r="D6" s="22" t="s">
        <v>3</v>
      </c>
      <c r="E6" s="22" t="s">
        <v>214</v>
      </c>
      <c r="F6" s="22" t="s">
        <v>215</v>
      </c>
      <c r="G6" s="22" t="s">
        <v>5</v>
      </c>
      <c r="H6" s="22" t="s">
        <v>209</v>
      </c>
      <c r="I6" s="22" t="s">
        <v>210</v>
      </c>
      <c r="J6" s="22" t="s">
        <v>227</v>
      </c>
      <c r="K6" s="22" t="s">
        <v>226</v>
      </c>
      <c r="L6" s="22" t="s">
        <v>228</v>
      </c>
      <c r="M6" s="22" t="s">
        <v>223</v>
      </c>
      <c r="N6" s="22" t="s">
        <v>218</v>
      </c>
    </row>
    <row r="7" spans="1:14" s="19" customFormat="1" ht="15.6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/>
      <c r="I7" s="22"/>
      <c r="J7" s="23">
        <v>8</v>
      </c>
      <c r="K7" s="23">
        <v>9</v>
      </c>
      <c r="L7" s="23">
        <v>10</v>
      </c>
      <c r="M7" s="23">
        <v>11</v>
      </c>
      <c r="N7" s="23">
        <v>12</v>
      </c>
    </row>
    <row r="8" spans="1:14" ht="15.75" x14ac:dyDescent="0.25">
      <c r="A8" s="35">
        <v>1</v>
      </c>
      <c r="B8" s="36" t="s">
        <v>6</v>
      </c>
      <c r="C8" s="13"/>
      <c r="D8" s="24" t="s">
        <v>211</v>
      </c>
      <c r="E8" s="13"/>
      <c r="F8" s="13"/>
      <c r="G8" s="25"/>
      <c r="H8" s="24"/>
      <c r="I8" s="24"/>
      <c r="J8" s="26"/>
      <c r="K8" s="27"/>
      <c r="L8" s="26">
        <f>SUM(L9:L10)</f>
        <v>4387992</v>
      </c>
      <c r="M8" s="27"/>
      <c r="N8" s="26">
        <f>SUM(N9:N10)</f>
        <v>3694496.4</v>
      </c>
    </row>
    <row r="9" spans="1:14" ht="15.75" x14ac:dyDescent="0.25">
      <c r="A9" s="35"/>
      <c r="B9" s="36"/>
      <c r="C9" s="13" t="s">
        <v>7</v>
      </c>
      <c r="D9" s="13" t="s">
        <v>8</v>
      </c>
      <c r="E9" s="13" t="s">
        <v>9</v>
      </c>
      <c r="F9" s="13">
        <v>0</v>
      </c>
      <c r="G9" s="22" t="s">
        <v>13</v>
      </c>
      <c r="H9" s="13" t="s">
        <v>10</v>
      </c>
      <c r="I9" s="13" t="s">
        <v>13</v>
      </c>
      <c r="J9" s="27">
        <v>1010700</v>
      </c>
      <c r="K9" s="27">
        <v>1.68</v>
      </c>
      <c r="L9" s="34">
        <f>J9*K9</f>
        <v>1697976</v>
      </c>
      <c r="M9" s="27">
        <v>0.75</v>
      </c>
      <c r="N9" s="28">
        <f>L9*M9</f>
        <v>1273482</v>
      </c>
    </row>
    <row r="10" spans="1:14" ht="15.75" x14ac:dyDescent="0.25">
      <c r="A10" s="35"/>
      <c r="B10" s="36"/>
      <c r="C10" s="13" t="s">
        <v>7</v>
      </c>
      <c r="D10" s="13" t="s">
        <v>11</v>
      </c>
      <c r="E10" s="13" t="s">
        <v>12</v>
      </c>
      <c r="F10" s="13">
        <v>1</v>
      </c>
      <c r="G10" s="22" t="s">
        <v>13</v>
      </c>
      <c r="H10" s="13" t="s">
        <v>10</v>
      </c>
      <c r="I10" s="13" t="s">
        <v>13</v>
      </c>
      <c r="J10" s="27">
        <v>1601200</v>
      </c>
      <c r="K10" s="27">
        <v>1.68</v>
      </c>
      <c r="L10" s="34">
        <f>J10*K10</f>
        <v>2690016</v>
      </c>
      <c r="M10" s="27">
        <v>0.9</v>
      </c>
      <c r="N10" s="28">
        <f>L10*M10</f>
        <v>2421014.4</v>
      </c>
    </row>
    <row r="11" spans="1:14" ht="31.5" x14ac:dyDescent="0.25">
      <c r="A11" s="22">
        <v>2</v>
      </c>
      <c r="B11" s="13" t="s">
        <v>14</v>
      </c>
      <c r="C11" s="13" t="s">
        <v>7</v>
      </c>
      <c r="D11" s="13" t="s">
        <v>15</v>
      </c>
      <c r="E11" s="13" t="s">
        <v>9</v>
      </c>
      <c r="F11" s="13">
        <v>2</v>
      </c>
      <c r="G11" s="22" t="s">
        <v>10</v>
      </c>
      <c r="H11" s="13" t="s">
        <v>10</v>
      </c>
      <c r="I11" s="13" t="s">
        <v>10</v>
      </c>
      <c r="J11" s="27">
        <v>1010700</v>
      </c>
      <c r="K11" s="27">
        <v>1.68</v>
      </c>
      <c r="L11" s="27">
        <f>J11*K11</f>
        <v>1697976</v>
      </c>
      <c r="M11" s="27">
        <v>1</v>
      </c>
      <c r="N11" s="28">
        <f>L11*M11</f>
        <v>1697976</v>
      </c>
    </row>
    <row r="12" spans="1:14" ht="15.75" x14ac:dyDescent="0.25">
      <c r="A12" s="35">
        <v>3</v>
      </c>
      <c r="B12" s="36" t="s">
        <v>16</v>
      </c>
      <c r="C12" s="13"/>
      <c r="D12" s="24" t="s">
        <v>212</v>
      </c>
      <c r="E12" s="36" t="s">
        <v>9</v>
      </c>
      <c r="F12" s="13"/>
      <c r="G12" s="25"/>
      <c r="H12" s="24"/>
      <c r="I12" s="24"/>
      <c r="J12" s="26"/>
      <c r="K12" s="27"/>
      <c r="L12" s="26">
        <f>SUM(L13:L14)</f>
        <v>4507722</v>
      </c>
      <c r="M12" s="27"/>
      <c r="N12" s="26">
        <f>SUM(N13:N14)</f>
        <v>4282335.9000000004</v>
      </c>
    </row>
    <row r="13" spans="1:14" ht="15.75" x14ac:dyDescent="0.25">
      <c r="A13" s="35"/>
      <c r="B13" s="36"/>
      <c r="C13" s="13" t="s">
        <v>7</v>
      </c>
      <c r="D13" s="13" t="s">
        <v>17</v>
      </c>
      <c r="E13" s="36"/>
      <c r="F13" s="13">
        <v>1</v>
      </c>
      <c r="G13" s="22" t="s">
        <v>13</v>
      </c>
      <c r="H13" s="13" t="s">
        <v>10</v>
      </c>
      <c r="I13" s="13" t="s">
        <v>13</v>
      </c>
      <c r="J13" s="27">
        <v>1010700</v>
      </c>
      <c r="K13" s="27">
        <v>2.23</v>
      </c>
      <c r="L13" s="27">
        <f>J13*K13</f>
        <v>2253861</v>
      </c>
      <c r="M13" s="27">
        <v>0.9</v>
      </c>
      <c r="N13" s="28">
        <f>L13*M13</f>
        <v>2028474.9000000001</v>
      </c>
    </row>
    <row r="14" spans="1:14" ht="15.75" x14ac:dyDescent="0.25">
      <c r="A14" s="35"/>
      <c r="B14" s="36"/>
      <c r="C14" s="13" t="s">
        <v>7</v>
      </c>
      <c r="D14" s="13" t="s">
        <v>18</v>
      </c>
      <c r="E14" s="36"/>
      <c r="F14" s="13">
        <v>2</v>
      </c>
      <c r="G14" s="22" t="s">
        <v>10</v>
      </c>
      <c r="H14" s="13" t="s">
        <v>10</v>
      </c>
      <c r="I14" s="13" t="s">
        <v>10</v>
      </c>
      <c r="J14" s="27">
        <v>1010700</v>
      </c>
      <c r="K14" s="27">
        <v>2.23</v>
      </c>
      <c r="L14" s="27">
        <f>J14*K14</f>
        <v>2253861</v>
      </c>
      <c r="M14" s="27">
        <v>1</v>
      </c>
      <c r="N14" s="28">
        <f>L14*M14</f>
        <v>2253861</v>
      </c>
    </row>
    <row r="15" spans="1:14" ht="15.75" x14ac:dyDescent="0.25">
      <c r="A15" s="35">
        <v>4</v>
      </c>
      <c r="B15" s="36" t="s">
        <v>19</v>
      </c>
      <c r="C15" s="13"/>
      <c r="D15" s="24" t="s">
        <v>212</v>
      </c>
      <c r="E15" s="36" t="s">
        <v>9</v>
      </c>
      <c r="F15" s="13"/>
      <c r="G15" s="25"/>
      <c r="H15" s="24"/>
      <c r="I15" s="24"/>
      <c r="J15" s="26"/>
      <c r="K15" s="27"/>
      <c r="L15" s="26">
        <f>SUM(L16:L17)</f>
        <v>3395952</v>
      </c>
      <c r="M15" s="27"/>
      <c r="N15" s="26">
        <f>SUM(N16:N17)</f>
        <v>3226154.4000000004</v>
      </c>
    </row>
    <row r="16" spans="1:14" ht="15.75" x14ac:dyDescent="0.25">
      <c r="A16" s="35"/>
      <c r="B16" s="36"/>
      <c r="C16" s="13" t="s">
        <v>7</v>
      </c>
      <c r="D16" s="13" t="s">
        <v>20</v>
      </c>
      <c r="E16" s="36"/>
      <c r="F16" s="13">
        <v>2</v>
      </c>
      <c r="G16" s="22" t="s">
        <v>10</v>
      </c>
      <c r="H16" s="13" t="s">
        <v>10</v>
      </c>
      <c r="I16" s="13" t="s">
        <v>10</v>
      </c>
      <c r="J16" s="27">
        <v>1010700</v>
      </c>
      <c r="K16" s="27">
        <v>1.68</v>
      </c>
      <c r="L16" s="27">
        <f>J16*K16</f>
        <v>1697976</v>
      </c>
      <c r="M16" s="27">
        <v>1</v>
      </c>
      <c r="N16" s="28">
        <f>L16*M16</f>
        <v>1697976</v>
      </c>
    </row>
    <row r="17" spans="1:14" ht="15.75" x14ac:dyDescent="0.25">
      <c r="A17" s="35"/>
      <c r="B17" s="36"/>
      <c r="C17" s="13" t="s">
        <v>7</v>
      </c>
      <c r="D17" s="13" t="s">
        <v>21</v>
      </c>
      <c r="E17" s="36"/>
      <c r="F17" s="13">
        <v>1</v>
      </c>
      <c r="G17" s="22" t="s">
        <v>13</v>
      </c>
      <c r="H17" s="13" t="s">
        <v>10</v>
      </c>
      <c r="I17" s="13" t="s">
        <v>13</v>
      </c>
      <c r="J17" s="27">
        <v>1010700</v>
      </c>
      <c r="K17" s="27">
        <v>1.68</v>
      </c>
      <c r="L17" s="27">
        <f>J17*K17</f>
        <v>1697976</v>
      </c>
      <c r="M17" s="27">
        <v>0.9</v>
      </c>
      <c r="N17" s="28">
        <f>L17*M17</f>
        <v>1528178.4000000001</v>
      </c>
    </row>
    <row r="18" spans="1:14" ht="15.75" x14ac:dyDescent="0.25">
      <c r="A18" s="35">
        <v>5</v>
      </c>
      <c r="B18" s="36" t="s">
        <v>22</v>
      </c>
      <c r="C18" s="13"/>
      <c r="D18" s="24" t="s">
        <v>212</v>
      </c>
      <c r="E18" s="36" t="s">
        <v>9</v>
      </c>
      <c r="F18" s="13"/>
      <c r="G18" s="25"/>
      <c r="H18" s="24"/>
      <c r="I18" s="24"/>
      <c r="J18" s="29"/>
      <c r="K18" s="27"/>
      <c r="L18" s="29">
        <f>SUM(L19:L23)</f>
        <v>7074900</v>
      </c>
      <c r="M18" s="27"/>
      <c r="N18" s="29">
        <f>SUM(N19:N23)</f>
        <v>6296661</v>
      </c>
    </row>
    <row r="19" spans="1:14" ht="15.75" x14ac:dyDescent="0.25">
      <c r="A19" s="35"/>
      <c r="B19" s="36"/>
      <c r="C19" s="13" t="s">
        <v>7</v>
      </c>
      <c r="D19" s="13" t="s">
        <v>23</v>
      </c>
      <c r="E19" s="36"/>
      <c r="F19" s="13">
        <v>1</v>
      </c>
      <c r="G19" s="22" t="s">
        <v>13</v>
      </c>
      <c r="H19" s="13" t="s">
        <v>10</v>
      </c>
      <c r="I19" s="13" t="s">
        <v>13</v>
      </c>
      <c r="J19" s="27">
        <v>1010700</v>
      </c>
      <c r="K19" s="27">
        <v>1.4</v>
      </c>
      <c r="L19" s="27">
        <f>J19*K19</f>
        <v>1414980</v>
      </c>
      <c r="M19" s="27">
        <v>0.9</v>
      </c>
      <c r="N19" s="28">
        <f>L19*M19</f>
        <v>1273482</v>
      </c>
    </row>
    <row r="20" spans="1:14" ht="15.75" x14ac:dyDescent="0.25">
      <c r="A20" s="35"/>
      <c r="B20" s="36"/>
      <c r="C20" s="13" t="s">
        <v>7</v>
      </c>
      <c r="D20" s="13" t="s">
        <v>24</v>
      </c>
      <c r="E20" s="36"/>
      <c r="F20" s="13">
        <v>2</v>
      </c>
      <c r="G20" s="22" t="s">
        <v>10</v>
      </c>
      <c r="H20" s="13" t="s">
        <v>10</v>
      </c>
      <c r="I20" s="13" t="s">
        <v>10</v>
      </c>
      <c r="J20" s="27">
        <v>1010700</v>
      </c>
      <c r="K20" s="27">
        <v>1.4</v>
      </c>
      <c r="L20" s="27">
        <f>J20*K20</f>
        <v>1414980</v>
      </c>
      <c r="M20" s="27">
        <v>1</v>
      </c>
      <c r="N20" s="28">
        <f>L20*M20</f>
        <v>1414980</v>
      </c>
    </row>
    <row r="21" spans="1:14" ht="15.75" x14ac:dyDescent="0.25">
      <c r="A21" s="35"/>
      <c r="B21" s="36"/>
      <c r="C21" s="13" t="s">
        <v>7</v>
      </c>
      <c r="D21" s="13" t="s">
        <v>25</v>
      </c>
      <c r="E21" s="36"/>
      <c r="F21" s="13">
        <v>0</v>
      </c>
      <c r="G21" s="22" t="s">
        <v>13</v>
      </c>
      <c r="H21" s="13" t="s">
        <v>10</v>
      </c>
      <c r="I21" s="13" t="s">
        <v>13</v>
      </c>
      <c r="J21" s="27">
        <v>1010700</v>
      </c>
      <c r="K21" s="27">
        <v>1.4</v>
      </c>
      <c r="L21" s="27">
        <f>J21*K21</f>
        <v>1414980</v>
      </c>
      <c r="M21" s="27">
        <v>0.75</v>
      </c>
      <c r="N21" s="28">
        <f>L21*M21</f>
        <v>1061235</v>
      </c>
    </row>
    <row r="22" spans="1:14" ht="15.75" x14ac:dyDescent="0.25">
      <c r="A22" s="35"/>
      <c r="B22" s="36"/>
      <c r="C22" s="13" t="s">
        <v>7</v>
      </c>
      <c r="D22" s="13" t="s">
        <v>26</v>
      </c>
      <c r="E22" s="36"/>
      <c r="F22" s="13">
        <v>1</v>
      </c>
      <c r="G22" s="22" t="s">
        <v>13</v>
      </c>
      <c r="H22" s="13" t="s">
        <v>10</v>
      </c>
      <c r="I22" s="13" t="s">
        <v>13</v>
      </c>
      <c r="J22" s="27">
        <v>1010700</v>
      </c>
      <c r="K22" s="27">
        <v>1.4</v>
      </c>
      <c r="L22" s="27">
        <f>J22*K22</f>
        <v>1414980</v>
      </c>
      <c r="M22" s="27">
        <v>0.9</v>
      </c>
      <c r="N22" s="28">
        <f>L22*M22</f>
        <v>1273482</v>
      </c>
    </row>
    <row r="23" spans="1:14" ht="15.75" x14ac:dyDescent="0.25">
      <c r="A23" s="35"/>
      <c r="B23" s="36"/>
      <c r="C23" s="13" t="s">
        <v>7</v>
      </c>
      <c r="D23" s="13" t="s">
        <v>27</v>
      </c>
      <c r="E23" s="36"/>
      <c r="F23" s="13">
        <v>1</v>
      </c>
      <c r="G23" s="22" t="s">
        <v>13</v>
      </c>
      <c r="H23" s="13" t="s">
        <v>10</v>
      </c>
      <c r="I23" s="13" t="s">
        <v>13</v>
      </c>
      <c r="J23" s="27">
        <v>1010700</v>
      </c>
      <c r="K23" s="27">
        <v>1.4</v>
      </c>
      <c r="L23" s="27">
        <f>J23*K23</f>
        <v>1414980</v>
      </c>
      <c r="M23" s="27">
        <v>0.9</v>
      </c>
      <c r="N23" s="28">
        <f>L23*M23</f>
        <v>1273482</v>
      </c>
    </row>
    <row r="24" spans="1:14" ht="15.75" x14ac:dyDescent="0.25">
      <c r="A24" s="35">
        <v>6</v>
      </c>
      <c r="B24" s="36" t="s">
        <v>28</v>
      </c>
      <c r="C24" s="13"/>
      <c r="D24" s="24" t="s">
        <v>212</v>
      </c>
      <c r="E24" s="36" t="s">
        <v>9</v>
      </c>
      <c r="F24" s="13"/>
      <c r="G24" s="25"/>
      <c r="H24" s="24"/>
      <c r="I24" s="24"/>
      <c r="J24" s="29"/>
      <c r="K24" s="27"/>
      <c r="L24" s="29">
        <f>SUM(L25:L33)</f>
        <v>15281784</v>
      </c>
      <c r="M24" s="27"/>
      <c r="N24" s="29">
        <f>SUM(N25:N33)</f>
        <v>14432796.000000002</v>
      </c>
    </row>
    <row r="25" spans="1:14" ht="15.75" x14ac:dyDescent="0.25">
      <c r="A25" s="35"/>
      <c r="B25" s="36"/>
      <c r="C25" s="13" t="s">
        <v>7</v>
      </c>
      <c r="D25" s="13" t="s">
        <v>29</v>
      </c>
      <c r="E25" s="36"/>
      <c r="F25" s="13">
        <v>2</v>
      </c>
      <c r="G25" s="22" t="s">
        <v>10</v>
      </c>
      <c r="H25" s="13" t="s">
        <v>10</v>
      </c>
      <c r="I25" s="13" t="s">
        <v>10</v>
      </c>
      <c r="J25" s="27">
        <v>1010700</v>
      </c>
      <c r="K25" s="27">
        <v>1.68</v>
      </c>
      <c r="L25" s="27">
        <f t="shared" ref="L25:L33" si="0">J25*K25</f>
        <v>1697976</v>
      </c>
      <c r="M25" s="27">
        <v>1</v>
      </c>
      <c r="N25" s="28">
        <f t="shared" ref="N25:N33" si="1">L25*M25</f>
        <v>1697976</v>
      </c>
    </row>
    <row r="26" spans="1:14" ht="15.75" x14ac:dyDescent="0.25">
      <c r="A26" s="35"/>
      <c r="B26" s="36"/>
      <c r="C26" s="13" t="s">
        <v>7</v>
      </c>
      <c r="D26" s="13" t="s">
        <v>30</v>
      </c>
      <c r="E26" s="36"/>
      <c r="F26" s="13">
        <v>2</v>
      </c>
      <c r="G26" s="22" t="s">
        <v>10</v>
      </c>
      <c r="H26" s="13" t="s">
        <v>10</v>
      </c>
      <c r="I26" s="13" t="s">
        <v>10</v>
      </c>
      <c r="J26" s="27">
        <v>1010700</v>
      </c>
      <c r="K26" s="27">
        <v>1.68</v>
      </c>
      <c r="L26" s="27">
        <f t="shared" si="0"/>
        <v>1697976</v>
      </c>
      <c r="M26" s="27">
        <v>1</v>
      </c>
      <c r="N26" s="28">
        <f t="shared" si="1"/>
        <v>1697976</v>
      </c>
    </row>
    <row r="27" spans="1:14" ht="15.75" x14ac:dyDescent="0.25">
      <c r="A27" s="35"/>
      <c r="B27" s="36"/>
      <c r="C27" s="13" t="s">
        <v>7</v>
      </c>
      <c r="D27" s="13" t="s">
        <v>31</v>
      </c>
      <c r="E27" s="36"/>
      <c r="F27" s="13">
        <v>2</v>
      </c>
      <c r="G27" s="22" t="s">
        <v>10</v>
      </c>
      <c r="H27" s="13" t="s">
        <v>10</v>
      </c>
      <c r="I27" s="13" t="s">
        <v>10</v>
      </c>
      <c r="J27" s="27">
        <v>1010700</v>
      </c>
      <c r="K27" s="27">
        <v>1.68</v>
      </c>
      <c r="L27" s="27">
        <f t="shared" si="0"/>
        <v>1697976</v>
      </c>
      <c r="M27" s="27">
        <v>1</v>
      </c>
      <c r="N27" s="28">
        <f t="shared" si="1"/>
        <v>1697976</v>
      </c>
    </row>
    <row r="28" spans="1:14" ht="15.75" x14ac:dyDescent="0.25">
      <c r="A28" s="35"/>
      <c r="B28" s="36"/>
      <c r="C28" s="13" t="s">
        <v>7</v>
      </c>
      <c r="D28" s="13" t="s">
        <v>32</v>
      </c>
      <c r="E28" s="36"/>
      <c r="F28" s="13">
        <v>1</v>
      </c>
      <c r="G28" s="22" t="s">
        <v>13</v>
      </c>
      <c r="H28" s="13" t="s">
        <v>10</v>
      </c>
      <c r="I28" s="13" t="s">
        <v>13</v>
      </c>
      <c r="J28" s="27">
        <v>1010700</v>
      </c>
      <c r="K28" s="27">
        <v>1.68</v>
      </c>
      <c r="L28" s="27">
        <f t="shared" si="0"/>
        <v>1697976</v>
      </c>
      <c r="M28" s="27">
        <v>0.9</v>
      </c>
      <c r="N28" s="28">
        <f t="shared" si="1"/>
        <v>1528178.4000000001</v>
      </c>
    </row>
    <row r="29" spans="1:14" ht="15.75" x14ac:dyDescent="0.25">
      <c r="A29" s="35"/>
      <c r="B29" s="36"/>
      <c r="C29" s="13" t="s">
        <v>7</v>
      </c>
      <c r="D29" s="13" t="s">
        <v>33</v>
      </c>
      <c r="E29" s="36"/>
      <c r="F29" s="13">
        <v>1</v>
      </c>
      <c r="G29" s="22" t="s">
        <v>13</v>
      </c>
      <c r="H29" s="13" t="s">
        <v>10</v>
      </c>
      <c r="I29" s="13" t="s">
        <v>13</v>
      </c>
      <c r="J29" s="27">
        <v>1010700</v>
      </c>
      <c r="K29" s="27">
        <v>1.68</v>
      </c>
      <c r="L29" s="27">
        <f t="shared" si="0"/>
        <v>1697976</v>
      </c>
      <c r="M29" s="27">
        <v>0.9</v>
      </c>
      <c r="N29" s="28">
        <f t="shared" si="1"/>
        <v>1528178.4000000001</v>
      </c>
    </row>
    <row r="30" spans="1:14" ht="15.75" x14ac:dyDescent="0.25">
      <c r="A30" s="35"/>
      <c r="B30" s="36"/>
      <c r="C30" s="13" t="s">
        <v>7</v>
      </c>
      <c r="D30" s="13" t="s">
        <v>34</v>
      </c>
      <c r="E30" s="36"/>
      <c r="F30" s="13">
        <v>1</v>
      </c>
      <c r="G30" s="22" t="s">
        <v>13</v>
      </c>
      <c r="H30" s="13" t="s">
        <v>10</v>
      </c>
      <c r="I30" s="13" t="s">
        <v>13</v>
      </c>
      <c r="J30" s="27">
        <v>1010700</v>
      </c>
      <c r="K30" s="27">
        <v>1.68</v>
      </c>
      <c r="L30" s="27">
        <f t="shared" si="0"/>
        <v>1697976</v>
      </c>
      <c r="M30" s="27">
        <v>0.9</v>
      </c>
      <c r="N30" s="28">
        <f t="shared" si="1"/>
        <v>1528178.4000000001</v>
      </c>
    </row>
    <row r="31" spans="1:14" ht="15.75" x14ac:dyDescent="0.25">
      <c r="A31" s="35"/>
      <c r="B31" s="36"/>
      <c r="C31" s="13" t="s">
        <v>7</v>
      </c>
      <c r="D31" s="13" t="s">
        <v>35</v>
      </c>
      <c r="E31" s="36"/>
      <c r="F31" s="13">
        <v>1</v>
      </c>
      <c r="G31" s="22" t="s">
        <v>13</v>
      </c>
      <c r="H31" s="13" t="s">
        <v>10</v>
      </c>
      <c r="I31" s="13" t="s">
        <v>13</v>
      </c>
      <c r="J31" s="27">
        <v>1010700</v>
      </c>
      <c r="K31" s="27">
        <v>1.68</v>
      </c>
      <c r="L31" s="27">
        <f t="shared" si="0"/>
        <v>1697976</v>
      </c>
      <c r="M31" s="27">
        <v>0.9</v>
      </c>
      <c r="N31" s="28">
        <f t="shared" si="1"/>
        <v>1528178.4000000001</v>
      </c>
    </row>
    <row r="32" spans="1:14" ht="15.75" x14ac:dyDescent="0.25">
      <c r="A32" s="35"/>
      <c r="B32" s="36"/>
      <c r="C32" s="13" t="s">
        <v>7</v>
      </c>
      <c r="D32" s="13" t="s">
        <v>36</v>
      </c>
      <c r="E32" s="36"/>
      <c r="F32" s="13">
        <v>1</v>
      </c>
      <c r="G32" s="22" t="s">
        <v>13</v>
      </c>
      <c r="H32" s="13" t="s">
        <v>10</v>
      </c>
      <c r="I32" s="13" t="s">
        <v>13</v>
      </c>
      <c r="J32" s="27">
        <v>1010700</v>
      </c>
      <c r="K32" s="27">
        <v>1.68</v>
      </c>
      <c r="L32" s="27">
        <f t="shared" si="0"/>
        <v>1697976</v>
      </c>
      <c r="M32" s="27">
        <v>0.9</v>
      </c>
      <c r="N32" s="28">
        <f t="shared" si="1"/>
        <v>1528178.4000000001</v>
      </c>
    </row>
    <row r="33" spans="1:14" ht="15.75" x14ac:dyDescent="0.25">
      <c r="A33" s="35"/>
      <c r="B33" s="36"/>
      <c r="C33" s="13" t="s">
        <v>7</v>
      </c>
      <c r="D33" s="13" t="s">
        <v>37</v>
      </c>
      <c r="E33" s="36"/>
      <c r="F33" s="13">
        <v>2</v>
      </c>
      <c r="G33" s="22" t="s">
        <v>10</v>
      </c>
      <c r="H33" s="13" t="s">
        <v>10</v>
      </c>
      <c r="I33" s="13" t="s">
        <v>10</v>
      </c>
      <c r="J33" s="27">
        <v>1010700</v>
      </c>
      <c r="K33" s="27">
        <v>1.68</v>
      </c>
      <c r="L33" s="27">
        <f t="shared" si="0"/>
        <v>1697976</v>
      </c>
      <c r="M33" s="27">
        <v>1</v>
      </c>
      <c r="N33" s="28">
        <f t="shared" si="1"/>
        <v>1697976</v>
      </c>
    </row>
    <row r="34" spans="1:14" ht="15.75" x14ac:dyDescent="0.25">
      <c r="A34" s="35">
        <v>7</v>
      </c>
      <c r="B34" s="36" t="s">
        <v>38</v>
      </c>
      <c r="C34" s="13"/>
      <c r="D34" s="24" t="s">
        <v>211</v>
      </c>
      <c r="E34" s="13"/>
      <c r="F34" s="13"/>
      <c r="G34" s="25"/>
      <c r="H34" s="24"/>
      <c r="I34" s="24"/>
      <c r="J34" s="29"/>
      <c r="K34" s="27"/>
      <c r="L34" s="29">
        <f>L35+L36</f>
        <v>12987495</v>
      </c>
      <c r="M34" s="27"/>
      <c r="N34" s="29">
        <f>N35+N36</f>
        <v>10909495.800000001</v>
      </c>
    </row>
    <row r="35" spans="1:14" ht="15.75" x14ac:dyDescent="0.25">
      <c r="A35" s="35"/>
      <c r="B35" s="36"/>
      <c r="C35" s="13" t="s">
        <v>7</v>
      </c>
      <c r="D35" s="13" t="s">
        <v>39</v>
      </c>
      <c r="E35" s="13" t="s">
        <v>40</v>
      </c>
      <c r="F35" s="13">
        <v>1</v>
      </c>
      <c r="G35" s="22" t="s">
        <v>13</v>
      </c>
      <c r="H35" s="13" t="s">
        <v>13</v>
      </c>
      <c r="I35" s="13" t="s">
        <v>13</v>
      </c>
      <c r="J35" s="27">
        <v>1010700</v>
      </c>
      <c r="K35" s="27">
        <v>2.57</v>
      </c>
      <c r="L35" s="27">
        <f>J35*K35</f>
        <v>2597499</v>
      </c>
      <c r="M35" s="27">
        <v>0.75</v>
      </c>
      <c r="N35" s="28">
        <f>L35*M35</f>
        <v>1948124.25</v>
      </c>
    </row>
    <row r="36" spans="1:14" ht="15.75" x14ac:dyDescent="0.25">
      <c r="A36" s="35"/>
      <c r="B36" s="36"/>
      <c r="C36" s="13"/>
      <c r="D36" s="13" t="s">
        <v>212</v>
      </c>
      <c r="E36" s="36" t="s">
        <v>9</v>
      </c>
      <c r="F36" s="13"/>
      <c r="G36" s="22"/>
      <c r="H36" s="13"/>
      <c r="I36" s="13"/>
      <c r="J36" s="29"/>
      <c r="K36" s="27">
        <v>2.57</v>
      </c>
      <c r="L36" s="29">
        <f>SUM(L37:L40)</f>
        <v>10389996</v>
      </c>
      <c r="M36" s="27"/>
      <c r="N36" s="29">
        <f>SUM(N37:N40)</f>
        <v>8961371.5500000007</v>
      </c>
    </row>
    <row r="37" spans="1:14" ht="15.75" x14ac:dyDescent="0.25">
      <c r="A37" s="35"/>
      <c r="B37" s="36"/>
      <c r="C37" s="13" t="s">
        <v>7</v>
      </c>
      <c r="D37" s="13" t="s">
        <v>41</v>
      </c>
      <c r="E37" s="36"/>
      <c r="F37" s="13">
        <v>1</v>
      </c>
      <c r="G37" s="22" t="s">
        <v>13</v>
      </c>
      <c r="H37" s="13" t="s">
        <v>10</v>
      </c>
      <c r="I37" s="13" t="s">
        <v>13</v>
      </c>
      <c r="J37" s="27">
        <v>1010700</v>
      </c>
      <c r="K37" s="27">
        <v>2.57</v>
      </c>
      <c r="L37" s="27">
        <f>J37*K37</f>
        <v>2597499</v>
      </c>
      <c r="M37" s="27">
        <v>0.9</v>
      </c>
      <c r="N37" s="28">
        <f>L37*M37</f>
        <v>2337749.1</v>
      </c>
    </row>
    <row r="38" spans="1:14" ht="15.75" x14ac:dyDescent="0.25">
      <c r="A38" s="35"/>
      <c r="B38" s="36"/>
      <c r="C38" s="13" t="s">
        <v>7</v>
      </c>
      <c r="D38" s="13" t="s">
        <v>42</v>
      </c>
      <c r="E38" s="36"/>
      <c r="F38" s="13">
        <v>1</v>
      </c>
      <c r="G38" s="22" t="s">
        <v>13</v>
      </c>
      <c r="H38" s="13" t="s">
        <v>10</v>
      </c>
      <c r="I38" s="13" t="s">
        <v>13</v>
      </c>
      <c r="J38" s="27">
        <v>1010700</v>
      </c>
      <c r="K38" s="27">
        <v>2.57</v>
      </c>
      <c r="L38" s="27">
        <f>J38*K38</f>
        <v>2597499</v>
      </c>
      <c r="M38" s="27">
        <v>0.9</v>
      </c>
      <c r="N38" s="28">
        <f>L38*M38</f>
        <v>2337749.1</v>
      </c>
    </row>
    <row r="39" spans="1:14" ht="15.75" x14ac:dyDescent="0.25">
      <c r="A39" s="35"/>
      <c r="B39" s="36"/>
      <c r="C39" s="13" t="s">
        <v>7</v>
      </c>
      <c r="D39" s="13" t="s">
        <v>43</v>
      </c>
      <c r="E39" s="36"/>
      <c r="F39" s="13">
        <v>1</v>
      </c>
      <c r="G39" s="22" t="s">
        <v>13</v>
      </c>
      <c r="H39" s="13" t="s">
        <v>10</v>
      </c>
      <c r="I39" s="13" t="s">
        <v>13</v>
      </c>
      <c r="J39" s="27">
        <v>1010700</v>
      </c>
      <c r="K39" s="27">
        <v>2.57</v>
      </c>
      <c r="L39" s="27">
        <f>J39*K39</f>
        <v>2597499</v>
      </c>
      <c r="M39" s="27">
        <v>0.9</v>
      </c>
      <c r="N39" s="28">
        <f>L39*M39</f>
        <v>2337749.1</v>
      </c>
    </row>
    <row r="40" spans="1:14" ht="15.75" x14ac:dyDescent="0.25">
      <c r="A40" s="35"/>
      <c r="B40" s="36"/>
      <c r="C40" s="13" t="s">
        <v>7</v>
      </c>
      <c r="D40" s="13" t="s">
        <v>44</v>
      </c>
      <c r="E40" s="36"/>
      <c r="F40" s="13">
        <v>0</v>
      </c>
      <c r="G40" s="22" t="s">
        <v>13</v>
      </c>
      <c r="H40" s="13" t="s">
        <v>10</v>
      </c>
      <c r="I40" s="13" t="s">
        <v>13</v>
      </c>
      <c r="J40" s="27">
        <v>1010700</v>
      </c>
      <c r="K40" s="27">
        <v>2.57</v>
      </c>
      <c r="L40" s="27">
        <f>J40*K40</f>
        <v>2597499</v>
      </c>
      <c r="M40" s="27">
        <v>0.75</v>
      </c>
      <c r="N40" s="28">
        <f>L40*M40</f>
        <v>1948124.25</v>
      </c>
    </row>
    <row r="41" spans="1:14" ht="31.5" x14ac:dyDescent="0.25">
      <c r="A41" s="22">
        <v>8</v>
      </c>
      <c r="B41" s="13" t="s">
        <v>45</v>
      </c>
      <c r="C41" s="13" t="s">
        <v>7</v>
      </c>
      <c r="D41" s="13" t="s">
        <v>46</v>
      </c>
      <c r="E41" s="13" t="s">
        <v>9</v>
      </c>
      <c r="F41" s="13">
        <v>1</v>
      </c>
      <c r="G41" s="22" t="s">
        <v>13</v>
      </c>
      <c r="H41" s="13" t="s">
        <v>10</v>
      </c>
      <c r="I41" s="13" t="s">
        <v>13</v>
      </c>
      <c r="J41" s="27">
        <v>1010700</v>
      </c>
      <c r="K41" s="27">
        <v>1.68</v>
      </c>
      <c r="L41" s="27">
        <f>J41*K41</f>
        <v>1697976</v>
      </c>
      <c r="M41" s="27">
        <v>0.9</v>
      </c>
      <c r="N41" s="28">
        <f>L41*M41</f>
        <v>1528178.4000000001</v>
      </c>
    </row>
    <row r="42" spans="1:14" ht="15.75" x14ac:dyDescent="0.25">
      <c r="A42" s="35">
        <v>9</v>
      </c>
      <c r="B42" s="36" t="s">
        <v>47</v>
      </c>
      <c r="C42" s="13"/>
      <c r="D42" s="24" t="s">
        <v>212</v>
      </c>
      <c r="E42" s="13"/>
      <c r="F42" s="13"/>
      <c r="G42" s="25"/>
      <c r="H42" s="24"/>
      <c r="I42" s="24"/>
      <c r="J42" s="29"/>
      <c r="K42" s="27"/>
      <c r="L42" s="29">
        <f>SUM(L43:L44)</f>
        <v>3395952</v>
      </c>
      <c r="M42" s="27"/>
      <c r="N42" s="29">
        <f>SUM(N43:N44)</f>
        <v>2546964</v>
      </c>
    </row>
    <row r="43" spans="1:14" ht="15.75" x14ac:dyDescent="0.25">
      <c r="A43" s="35"/>
      <c r="B43" s="36"/>
      <c r="C43" s="13" t="s">
        <v>7</v>
      </c>
      <c r="D43" s="13" t="s">
        <v>48</v>
      </c>
      <c r="E43" s="13" t="s">
        <v>49</v>
      </c>
      <c r="F43" s="13">
        <v>1</v>
      </c>
      <c r="G43" s="22" t="s">
        <v>13</v>
      </c>
      <c r="H43" s="13" t="s">
        <v>13</v>
      </c>
      <c r="I43" s="13" t="s">
        <v>13</v>
      </c>
      <c r="J43" s="27">
        <v>1010700</v>
      </c>
      <c r="K43" s="27">
        <v>1.68</v>
      </c>
      <c r="L43" s="27">
        <f>J43*K43</f>
        <v>1697976</v>
      </c>
      <c r="M43" s="27">
        <v>0.75</v>
      </c>
      <c r="N43" s="28">
        <f>L43*M43</f>
        <v>1273482</v>
      </c>
    </row>
    <row r="44" spans="1:14" ht="15.75" x14ac:dyDescent="0.25">
      <c r="A44" s="35"/>
      <c r="B44" s="36"/>
      <c r="C44" s="13" t="s">
        <v>7</v>
      </c>
      <c r="D44" s="13" t="s">
        <v>50</v>
      </c>
      <c r="E44" s="13" t="s">
        <v>9</v>
      </c>
      <c r="F44" s="13">
        <v>0</v>
      </c>
      <c r="G44" s="22" t="s">
        <v>13</v>
      </c>
      <c r="H44" s="13" t="s">
        <v>10</v>
      </c>
      <c r="I44" s="13" t="s">
        <v>13</v>
      </c>
      <c r="J44" s="27">
        <v>1010700</v>
      </c>
      <c r="K44" s="27">
        <v>1.68</v>
      </c>
      <c r="L44" s="27">
        <f>J44*K44</f>
        <v>1697976</v>
      </c>
      <c r="M44" s="27">
        <v>0.75</v>
      </c>
      <c r="N44" s="28">
        <f>L44*M44</f>
        <v>1273482</v>
      </c>
    </row>
    <row r="45" spans="1:14" ht="15.75" x14ac:dyDescent="0.25">
      <c r="A45" s="35">
        <v>10</v>
      </c>
      <c r="B45" s="36" t="s">
        <v>51</v>
      </c>
      <c r="C45" s="13"/>
      <c r="D45" s="24" t="s">
        <v>212</v>
      </c>
      <c r="E45" s="13"/>
      <c r="F45" s="13"/>
      <c r="G45" s="25"/>
      <c r="H45" s="24"/>
      <c r="I45" s="24"/>
      <c r="J45" s="29"/>
      <c r="K45" s="27"/>
      <c r="L45" s="29">
        <f>L46+L51</f>
        <v>13211520</v>
      </c>
      <c r="M45" s="27"/>
      <c r="N45" s="29">
        <f>N46+N51</f>
        <v>12142088</v>
      </c>
    </row>
    <row r="46" spans="1:14" ht="15.75" x14ac:dyDescent="0.25">
      <c r="A46" s="35"/>
      <c r="B46" s="36"/>
      <c r="C46" s="13"/>
      <c r="D46" s="13" t="s">
        <v>212</v>
      </c>
      <c r="E46" s="36" t="s">
        <v>9</v>
      </c>
      <c r="F46" s="13"/>
      <c r="G46" s="22"/>
      <c r="H46" s="13"/>
      <c r="I46" s="13"/>
      <c r="J46" s="29"/>
      <c r="K46" s="27"/>
      <c r="L46" s="29">
        <f>SUM(L47:L50)</f>
        <v>5659920</v>
      </c>
      <c r="M46" s="27"/>
      <c r="N46" s="29">
        <f>SUM(N47:N50)</f>
        <v>5093928</v>
      </c>
    </row>
    <row r="47" spans="1:14" ht="15.75" x14ac:dyDescent="0.25">
      <c r="A47" s="35"/>
      <c r="B47" s="36"/>
      <c r="C47" s="13" t="s">
        <v>7</v>
      </c>
      <c r="D47" s="13" t="s">
        <v>52</v>
      </c>
      <c r="E47" s="36"/>
      <c r="F47" s="13">
        <v>1</v>
      </c>
      <c r="G47" s="22" t="s">
        <v>13</v>
      </c>
      <c r="H47" s="13" t="s">
        <v>10</v>
      </c>
      <c r="I47" s="13" t="s">
        <v>13</v>
      </c>
      <c r="J47" s="27">
        <v>1010700</v>
      </c>
      <c r="K47" s="27">
        <v>1.4</v>
      </c>
      <c r="L47" s="27">
        <f>J47*K47</f>
        <v>1414980</v>
      </c>
      <c r="M47" s="27">
        <v>0.9</v>
      </c>
      <c r="N47" s="28">
        <f>L47*M47</f>
        <v>1273482</v>
      </c>
    </row>
    <row r="48" spans="1:14" ht="15.75" x14ac:dyDescent="0.25">
      <c r="A48" s="35"/>
      <c r="B48" s="36"/>
      <c r="C48" s="13" t="s">
        <v>7</v>
      </c>
      <c r="D48" s="13" t="s">
        <v>53</v>
      </c>
      <c r="E48" s="36"/>
      <c r="F48" s="13">
        <v>1</v>
      </c>
      <c r="G48" s="22" t="s">
        <v>13</v>
      </c>
      <c r="H48" s="13" t="s">
        <v>10</v>
      </c>
      <c r="I48" s="13" t="s">
        <v>13</v>
      </c>
      <c r="J48" s="27">
        <v>1010700</v>
      </c>
      <c r="K48" s="27">
        <v>1.4</v>
      </c>
      <c r="L48" s="27">
        <f>J48*K48</f>
        <v>1414980</v>
      </c>
      <c r="M48" s="27">
        <v>0.9</v>
      </c>
      <c r="N48" s="28">
        <f>L48*M48</f>
        <v>1273482</v>
      </c>
    </row>
    <row r="49" spans="1:14" ht="15.75" x14ac:dyDescent="0.25">
      <c r="A49" s="35"/>
      <c r="B49" s="36"/>
      <c r="C49" s="13" t="s">
        <v>7</v>
      </c>
      <c r="D49" s="13" t="s">
        <v>54</v>
      </c>
      <c r="E49" s="36"/>
      <c r="F49" s="13">
        <v>1</v>
      </c>
      <c r="G49" s="22" t="s">
        <v>13</v>
      </c>
      <c r="H49" s="13" t="s">
        <v>10</v>
      </c>
      <c r="I49" s="13" t="s">
        <v>13</v>
      </c>
      <c r="J49" s="27">
        <v>1010700</v>
      </c>
      <c r="K49" s="27">
        <v>1.4</v>
      </c>
      <c r="L49" s="27">
        <f>J49*K49</f>
        <v>1414980</v>
      </c>
      <c r="M49" s="27">
        <v>0.9</v>
      </c>
      <c r="N49" s="28">
        <f>L49*M49</f>
        <v>1273482</v>
      </c>
    </row>
    <row r="50" spans="1:14" ht="15.75" x14ac:dyDescent="0.25">
      <c r="A50" s="35"/>
      <c r="B50" s="36"/>
      <c r="C50" s="13" t="s">
        <v>7</v>
      </c>
      <c r="D50" s="13" t="s">
        <v>55</v>
      </c>
      <c r="E50" s="36"/>
      <c r="F50" s="13">
        <v>1</v>
      </c>
      <c r="G50" s="22" t="s">
        <v>13</v>
      </c>
      <c r="H50" s="13" t="s">
        <v>10</v>
      </c>
      <c r="I50" s="13" t="s">
        <v>13</v>
      </c>
      <c r="J50" s="27">
        <v>1010700</v>
      </c>
      <c r="K50" s="27">
        <v>1.4</v>
      </c>
      <c r="L50" s="27">
        <f>J50*K50</f>
        <v>1414980</v>
      </c>
      <c r="M50" s="27">
        <v>0.9</v>
      </c>
      <c r="N50" s="28">
        <f>L50*M50</f>
        <v>1273482</v>
      </c>
    </row>
    <row r="51" spans="1:14" ht="15.75" x14ac:dyDescent="0.25">
      <c r="A51" s="35"/>
      <c r="B51" s="36"/>
      <c r="C51" s="13"/>
      <c r="D51" s="13" t="s">
        <v>212</v>
      </c>
      <c r="E51" s="36" t="s">
        <v>208</v>
      </c>
      <c r="F51" s="13"/>
      <c r="G51" s="22"/>
      <c r="H51" s="13"/>
      <c r="I51" s="13"/>
      <c r="J51" s="29"/>
      <c r="K51" s="27"/>
      <c r="L51" s="29">
        <f>SUM(L52:L54)</f>
        <v>7551600</v>
      </c>
      <c r="M51" s="27"/>
      <c r="N51" s="29">
        <f>SUM(N52:N54)</f>
        <v>7048160</v>
      </c>
    </row>
    <row r="52" spans="1:14" ht="15.75" x14ac:dyDescent="0.25">
      <c r="A52" s="35"/>
      <c r="B52" s="36"/>
      <c r="C52" s="13" t="s">
        <v>7</v>
      </c>
      <c r="D52" s="13" t="s">
        <v>56</v>
      </c>
      <c r="E52" s="36"/>
      <c r="F52" s="13">
        <v>1</v>
      </c>
      <c r="G52" s="22" t="s">
        <v>13</v>
      </c>
      <c r="H52" s="13" t="s">
        <v>10</v>
      </c>
      <c r="I52" s="13" t="s">
        <v>13</v>
      </c>
      <c r="J52" s="27">
        <v>1798000</v>
      </c>
      <c r="K52" s="27">
        <v>1.4</v>
      </c>
      <c r="L52" s="27">
        <f>J52*K52</f>
        <v>2517200</v>
      </c>
      <c r="M52" s="27">
        <v>0.9</v>
      </c>
      <c r="N52" s="28">
        <f>L52*M52</f>
        <v>2265480</v>
      </c>
    </row>
    <row r="53" spans="1:14" ht="15.75" x14ac:dyDescent="0.25">
      <c r="A53" s="35"/>
      <c r="B53" s="36"/>
      <c r="C53" s="13" t="s">
        <v>7</v>
      </c>
      <c r="D53" s="13" t="s">
        <v>57</v>
      </c>
      <c r="E53" s="36"/>
      <c r="F53" s="13">
        <v>2</v>
      </c>
      <c r="G53" s="22" t="s">
        <v>10</v>
      </c>
      <c r="H53" s="13" t="s">
        <v>10</v>
      </c>
      <c r="I53" s="13" t="s">
        <v>10</v>
      </c>
      <c r="J53" s="27">
        <v>1798000</v>
      </c>
      <c r="K53" s="27">
        <v>1.4</v>
      </c>
      <c r="L53" s="27">
        <f>J53*K53</f>
        <v>2517200</v>
      </c>
      <c r="M53" s="27">
        <v>1</v>
      </c>
      <c r="N53" s="28">
        <f>L53*M53</f>
        <v>2517200</v>
      </c>
    </row>
    <row r="54" spans="1:14" ht="15.75" x14ac:dyDescent="0.25">
      <c r="A54" s="35"/>
      <c r="B54" s="36"/>
      <c r="C54" s="13" t="s">
        <v>7</v>
      </c>
      <c r="D54" s="13" t="s">
        <v>58</v>
      </c>
      <c r="E54" s="36"/>
      <c r="F54" s="13">
        <v>1</v>
      </c>
      <c r="G54" s="22" t="s">
        <v>13</v>
      </c>
      <c r="H54" s="13" t="s">
        <v>10</v>
      </c>
      <c r="I54" s="13" t="s">
        <v>13</v>
      </c>
      <c r="J54" s="27">
        <v>1798000</v>
      </c>
      <c r="K54" s="27">
        <v>1.4</v>
      </c>
      <c r="L54" s="27">
        <f>J54*K54</f>
        <v>2517200</v>
      </c>
      <c r="M54" s="27">
        <v>0.9</v>
      </c>
      <c r="N54" s="28">
        <f>L54*M54</f>
        <v>2265480</v>
      </c>
    </row>
    <row r="55" spans="1:14" ht="15.75" x14ac:dyDescent="0.25">
      <c r="A55" s="35">
        <v>11</v>
      </c>
      <c r="B55" s="36" t="s">
        <v>59</v>
      </c>
      <c r="C55" s="13"/>
      <c r="D55" s="24" t="s">
        <v>212</v>
      </c>
      <c r="E55" s="13"/>
      <c r="F55" s="13"/>
      <c r="G55" s="25"/>
      <c r="H55" s="24"/>
      <c r="I55" s="24"/>
      <c r="J55" s="29"/>
      <c r="K55" s="27"/>
      <c r="L55" s="29">
        <f>L56+L59+L71</f>
        <v>32120340</v>
      </c>
      <c r="M55" s="27"/>
      <c r="N55" s="29">
        <f>N56+N59+N71</f>
        <v>27408794</v>
      </c>
    </row>
    <row r="56" spans="1:14" ht="15.75" x14ac:dyDescent="0.25">
      <c r="A56" s="35"/>
      <c r="B56" s="36"/>
      <c r="C56" s="13"/>
      <c r="D56" s="13" t="s">
        <v>212</v>
      </c>
      <c r="E56" s="36" t="s">
        <v>40</v>
      </c>
      <c r="F56" s="13"/>
      <c r="G56" s="22"/>
      <c r="H56" s="13"/>
      <c r="I56" s="13"/>
      <c r="J56" s="30"/>
      <c r="K56" s="27">
        <v>1.4</v>
      </c>
      <c r="L56" s="30">
        <f>SUM(L57:L58)</f>
        <v>2829960</v>
      </c>
      <c r="M56" s="27"/>
      <c r="N56" s="30">
        <f>SUM(N57:N58)</f>
        <v>1768725</v>
      </c>
    </row>
    <row r="57" spans="1:14" ht="15.75" x14ac:dyDescent="0.25">
      <c r="A57" s="35"/>
      <c r="B57" s="36"/>
      <c r="C57" s="13" t="s">
        <v>7</v>
      </c>
      <c r="D57" s="13" t="s">
        <v>60</v>
      </c>
      <c r="E57" s="36"/>
      <c r="F57" s="13">
        <v>1</v>
      </c>
      <c r="G57" s="22" t="s">
        <v>13</v>
      </c>
      <c r="H57" s="13" t="s">
        <v>13</v>
      </c>
      <c r="I57" s="13" t="s">
        <v>13</v>
      </c>
      <c r="J57" s="27">
        <v>1010700</v>
      </c>
      <c r="K57" s="27">
        <v>1.4</v>
      </c>
      <c r="L57" s="27">
        <f>J57*K57</f>
        <v>1414980</v>
      </c>
      <c r="M57" s="27">
        <v>0.75</v>
      </c>
      <c r="N57" s="28">
        <f>L57*M57</f>
        <v>1061235</v>
      </c>
    </row>
    <row r="58" spans="1:14" ht="15.75" x14ac:dyDescent="0.25">
      <c r="A58" s="35"/>
      <c r="B58" s="36"/>
      <c r="C58" s="13" t="s">
        <v>7</v>
      </c>
      <c r="D58" s="13" t="s">
        <v>61</v>
      </c>
      <c r="E58" s="36"/>
      <c r="F58" s="13">
        <v>0</v>
      </c>
      <c r="G58" s="22" t="s">
        <v>13</v>
      </c>
      <c r="H58" s="13" t="s">
        <v>13</v>
      </c>
      <c r="I58" s="13" t="s">
        <v>13</v>
      </c>
      <c r="J58" s="27">
        <v>1010700</v>
      </c>
      <c r="K58" s="27">
        <v>1.4</v>
      </c>
      <c r="L58" s="27">
        <f>J58*K58</f>
        <v>1414980</v>
      </c>
      <c r="M58" s="27">
        <v>0.5</v>
      </c>
      <c r="N58" s="28">
        <f>L58*M58</f>
        <v>707490</v>
      </c>
    </row>
    <row r="59" spans="1:14" ht="15.75" x14ac:dyDescent="0.25">
      <c r="A59" s="35"/>
      <c r="B59" s="36"/>
      <c r="C59" s="13"/>
      <c r="D59" s="13" t="s">
        <v>212</v>
      </c>
      <c r="E59" s="36" t="s">
        <v>9</v>
      </c>
      <c r="F59" s="13"/>
      <c r="G59" s="22"/>
      <c r="H59" s="13"/>
      <c r="I59" s="13"/>
      <c r="J59" s="29"/>
      <c r="K59" s="27"/>
      <c r="L59" s="29">
        <f>SUM(L60:L70)</f>
        <v>15564780</v>
      </c>
      <c r="M59" s="27"/>
      <c r="N59" s="29">
        <f>SUM(N60:N70)</f>
        <v>13371561</v>
      </c>
    </row>
    <row r="60" spans="1:14" ht="15.75" x14ac:dyDescent="0.25">
      <c r="A60" s="35"/>
      <c r="B60" s="36"/>
      <c r="C60" s="13" t="s">
        <v>7</v>
      </c>
      <c r="D60" s="13" t="s">
        <v>62</v>
      </c>
      <c r="E60" s="36"/>
      <c r="F60" s="13">
        <v>1</v>
      </c>
      <c r="G60" s="22" t="s">
        <v>13</v>
      </c>
      <c r="H60" s="13" t="s">
        <v>10</v>
      </c>
      <c r="I60" s="13" t="s">
        <v>13</v>
      </c>
      <c r="J60" s="27">
        <v>1010700</v>
      </c>
      <c r="K60" s="27">
        <v>1.4</v>
      </c>
      <c r="L60" s="27">
        <f t="shared" ref="L60:L70" si="2">J60*K60</f>
        <v>1414980</v>
      </c>
      <c r="M60" s="27">
        <v>0.9</v>
      </c>
      <c r="N60" s="28">
        <f t="shared" ref="N60:N70" si="3">L60*M60</f>
        <v>1273482</v>
      </c>
    </row>
    <row r="61" spans="1:14" ht="15.75" x14ac:dyDescent="0.25">
      <c r="A61" s="35"/>
      <c r="B61" s="36"/>
      <c r="C61" s="13" t="s">
        <v>7</v>
      </c>
      <c r="D61" s="13" t="s">
        <v>63</v>
      </c>
      <c r="E61" s="36"/>
      <c r="F61" s="13">
        <v>0</v>
      </c>
      <c r="G61" s="22" t="s">
        <v>13</v>
      </c>
      <c r="H61" s="13" t="s">
        <v>10</v>
      </c>
      <c r="I61" s="13" t="s">
        <v>13</v>
      </c>
      <c r="J61" s="27">
        <v>1010700</v>
      </c>
      <c r="K61" s="27">
        <v>1.4</v>
      </c>
      <c r="L61" s="27">
        <f t="shared" si="2"/>
        <v>1414980</v>
      </c>
      <c r="M61" s="27">
        <v>0.75</v>
      </c>
      <c r="N61" s="28">
        <f t="shared" si="3"/>
        <v>1061235</v>
      </c>
    </row>
    <row r="62" spans="1:14" ht="15.75" x14ac:dyDescent="0.25">
      <c r="A62" s="35"/>
      <c r="B62" s="36"/>
      <c r="C62" s="13" t="s">
        <v>7</v>
      </c>
      <c r="D62" s="13" t="s">
        <v>64</v>
      </c>
      <c r="E62" s="36"/>
      <c r="F62" s="13">
        <v>1</v>
      </c>
      <c r="G62" s="22" t="s">
        <v>13</v>
      </c>
      <c r="H62" s="13" t="s">
        <v>10</v>
      </c>
      <c r="I62" s="13" t="s">
        <v>13</v>
      </c>
      <c r="J62" s="27">
        <v>1010700</v>
      </c>
      <c r="K62" s="27">
        <v>1.4</v>
      </c>
      <c r="L62" s="27">
        <f t="shared" si="2"/>
        <v>1414980</v>
      </c>
      <c r="M62" s="27">
        <v>0.9</v>
      </c>
      <c r="N62" s="28">
        <f t="shared" si="3"/>
        <v>1273482</v>
      </c>
    </row>
    <row r="63" spans="1:14" ht="15.75" x14ac:dyDescent="0.25">
      <c r="A63" s="35"/>
      <c r="B63" s="36"/>
      <c r="C63" s="13" t="s">
        <v>7</v>
      </c>
      <c r="D63" s="13" t="s">
        <v>65</v>
      </c>
      <c r="E63" s="36"/>
      <c r="F63" s="13">
        <v>1</v>
      </c>
      <c r="G63" s="22" t="s">
        <v>13</v>
      </c>
      <c r="H63" s="13" t="s">
        <v>10</v>
      </c>
      <c r="I63" s="13" t="s">
        <v>13</v>
      </c>
      <c r="J63" s="27">
        <v>1010700</v>
      </c>
      <c r="K63" s="27">
        <v>1.4</v>
      </c>
      <c r="L63" s="27">
        <f t="shared" si="2"/>
        <v>1414980</v>
      </c>
      <c r="M63" s="27">
        <v>0.9</v>
      </c>
      <c r="N63" s="28">
        <f t="shared" si="3"/>
        <v>1273482</v>
      </c>
    </row>
    <row r="64" spans="1:14" ht="15.75" x14ac:dyDescent="0.25">
      <c r="A64" s="35"/>
      <c r="B64" s="36"/>
      <c r="C64" s="13" t="s">
        <v>7</v>
      </c>
      <c r="D64" s="13" t="s">
        <v>66</v>
      </c>
      <c r="E64" s="36"/>
      <c r="F64" s="13">
        <v>1</v>
      </c>
      <c r="G64" s="22" t="s">
        <v>13</v>
      </c>
      <c r="H64" s="13" t="s">
        <v>10</v>
      </c>
      <c r="I64" s="13" t="s">
        <v>13</v>
      </c>
      <c r="J64" s="27">
        <v>1010700</v>
      </c>
      <c r="K64" s="27">
        <v>1.4</v>
      </c>
      <c r="L64" s="27">
        <f t="shared" si="2"/>
        <v>1414980</v>
      </c>
      <c r="M64" s="27">
        <v>0.9</v>
      </c>
      <c r="N64" s="28">
        <f t="shared" si="3"/>
        <v>1273482</v>
      </c>
    </row>
    <row r="65" spans="1:14" ht="15.75" x14ac:dyDescent="0.25">
      <c r="A65" s="35"/>
      <c r="B65" s="36"/>
      <c r="C65" s="13" t="s">
        <v>7</v>
      </c>
      <c r="D65" s="13" t="s">
        <v>67</v>
      </c>
      <c r="E65" s="36"/>
      <c r="F65" s="13">
        <v>1</v>
      </c>
      <c r="G65" s="22" t="s">
        <v>13</v>
      </c>
      <c r="H65" s="13" t="s">
        <v>10</v>
      </c>
      <c r="I65" s="13" t="s">
        <v>13</v>
      </c>
      <c r="J65" s="27">
        <v>1010700</v>
      </c>
      <c r="K65" s="27">
        <v>1.4</v>
      </c>
      <c r="L65" s="27">
        <f t="shared" si="2"/>
        <v>1414980</v>
      </c>
      <c r="M65" s="27">
        <v>0.9</v>
      </c>
      <c r="N65" s="28">
        <f t="shared" si="3"/>
        <v>1273482</v>
      </c>
    </row>
    <row r="66" spans="1:14" ht="15.75" x14ac:dyDescent="0.25">
      <c r="A66" s="35"/>
      <c r="B66" s="36"/>
      <c r="C66" s="13" t="s">
        <v>7</v>
      </c>
      <c r="D66" s="13" t="s">
        <v>68</v>
      </c>
      <c r="E66" s="36"/>
      <c r="F66" s="13">
        <v>1</v>
      </c>
      <c r="G66" s="22" t="s">
        <v>13</v>
      </c>
      <c r="H66" s="13" t="s">
        <v>10</v>
      </c>
      <c r="I66" s="13" t="s">
        <v>13</v>
      </c>
      <c r="J66" s="27">
        <v>1010700</v>
      </c>
      <c r="K66" s="27">
        <v>1.4</v>
      </c>
      <c r="L66" s="27">
        <f t="shared" si="2"/>
        <v>1414980</v>
      </c>
      <c r="M66" s="27">
        <v>0.9</v>
      </c>
      <c r="N66" s="28">
        <f t="shared" si="3"/>
        <v>1273482</v>
      </c>
    </row>
    <row r="67" spans="1:14" ht="15.75" x14ac:dyDescent="0.25">
      <c r="A67" s="35"/>
      <c r="B67" s="36"/>
      <c r="C67" s="13" t="s">
        <v>7</v>
      </c>
      <c r="D67" s="13" t="s">
        <v>69</v>
      </c>
      <c r="E67" s="36"/>
      <c r="F67" s="13">
        <v>1</v>
      </c>
      <c r="G67" s="22" t="s">
        <v>13</v>
      </c>
      <c r="H67" s="13" t="s">
        <v>10</v>
      </c>
      <c r="I67" s="13" t="s">
        <v>13</v>
      </c>
      <c r="J67" s="27">
        <v>1010700</v>
      </c>
      <c r="K67" s="27">
        <v>1.4</v>
      </c>
      <c r="L67" s="27">
        <f t="shared" si="2"/>
        <v>1414980</v>
      </c>
      <c r="M67" s="27">
        <v>0.9</v>
      </c>
      <c r="N67" s="28">
        <f t="shared" si="3"/>
        <v>1273482</v>
      </c>
    </row>
    <row r="68" spans="1:14" ht="15.75" x14ac:dyDescent="0.25">
      <c r="A68" s="35"/>
      <c r="B68" s="36"/>
      <c r="C68" s="13" t="s">
        <v>7</v>
      </c>
      <c r="D68" s="13" t="s">
        <v>70</v>
      </c>
      <c r="E68" s="36"/>
      <c r="F68" s="13">
        <v>1</v>
      </c>
      <c r="G68" s="22" t="s">
        <v>13</v>
      </c>
      <c r="H68" s="13" t="s">
        <v>10</v>
      </c>
      <c r="I68" s="13" t="s">
        <v>13</v>
      </c>
      <c r="J68" s="27">
        <v>1010700</v>
      </c>
      <c r="K68" s="27">
        <v>1.4</v>
      </c>
      <c r="L68" s="27">
        <f t="shared" si="2"/>
        <v>1414980</v>
      </c>
      <c r="M68" s="27">
        <v>0.9</v>
      </c>
      <c r="N68" s="28">
        <f t="shared" si="3"/>
        <v>1273482</v>
      </c>
    </row>
    <row r="69" spans="1:14" ht="15.75" x14ac:dyDescent="0.25">
      <c r="A69" s="35"/>
      <c r="B69" s="36"/>
      <c r="C69" s="13" t="s">
        <v>7</v>
      </c>
      <c r="D69" s="13" t="s">
        <v>71</v>
      </c>
      <c r="E69" s="36"/>
      <c r="F69" s="13">
        <v>0</v>
      </c>
      <c r="G69" s="22" t="s">
        <v>13</v>
      </c>
      <c r="H69" s="13" t="s">
        <v>10</v>
      </c>
      <c r="I69" s="13" t="s">
        <v>13</v>
      </c>
      <c r="J69" s="27">
        <v>1010700</v>
      </c>
      <c r="K69" s="27">
        <v>1.4</v>
      </c>
      <c r="L69" s="27">
        <f t="shared" si="2"/>
        <v>1414980</v>
      </c>
      <c r="M69" s="27">
        <v>0.75</v>
      </c>
      <c r="N69" s="28">
        <f t="shared" si="3"/>
        <v>1061235</v>
      </c>
    </row>
    <row r="70" spans="1:14" ht="15.75" x14ac:dyDescent="0.25">
      <c r="A70" s="35"/>
      <c r="B70" s="36"/>
      <c r="C70" s="13" t="s">
        <v>7</v>
      </c>
      <c r="D70" s="13" t="s">
        <v>72</v>
      </c>
      <c r="E70" s="36"/>
      <c r="F70" s="13">
        <v>0</v>
      </c>
      <c r="G70" s="22" t="s">
        <v>13</v>
      </c>
      <c r="H70" s="13" t="s">
        <v>10</v>
      </c>
      <c r="I70" s="13" t="s">
        <v>13</v>
      </c>
      <c r="J70" s="27">
        <v>1010700</v>
      </c>
      <c r="K70" s="27">
        <v>1.4</v>
      </c>
      <c r="L70" s="27">
        <f t="shared" si="2"/>
        <v>1414980</v>
      </c>
      <c r="M70" s="27">
        <v>0.75</v>
      </c>
      <c r="N70" s="28">
        <f t="shared" si="3"/>
        <v>1061235</v>
      </c>
    </row>
    <row r="71" spans="1:14" ht="15.75" x14ac:dyDescent="0.25">
      <c r="A71" s="35"/>
      <c r="B71" s="36"/>
      <c r="C71" s="13"/>
      <c r="D71" s="13" t="s">
        <v>212</v>
      </c>
      <c r="E71" s="36" t="s">
        <v>12</v>
      </c>
      <c r="F71" s="13"/>
      <c r="G71" s="22"/>
      <c r="H71" s="13"/>
      <c r="I71" s="13"/>
      <c r="J71" s="29"/>
      <c r="K71" s="27"/>
      <c r="L71" s="29">
        <f>SUM(L72:L77)</f>
        <v>13725600</v>
      </c>
      <c r="M71" s="27"/>
      <c r="N71" s="29">
        <f>SUM(N72:N77)</f>
        <v>12268508</v>
      </c>
    </row>
    <row r="72" spans="1:14" ht="15.75" x14ac:dyDescent="0.25">
      <c r="A72" s="35"/>
      <c r="B72" s="36"/>
      <c r="C72" s="13" t="s">
        <v>7</v>
      </c>
      <c r="D72" s="13" t="s">
        <v>73</v>
      </c>
      <c r="E72" s="36"/>
      <c r="F72" s="13">
        <v>1</v>
      </c>
      <c r="G72" s="22" t="s">
        <v>13</v>
      </c>
      <c r="H72" s="13" t="s">
        <v>10</v>
      </c>
      <c r="I72" s="13" t="s">
        <v>13</v>
      </c>
      <c r="J72" s="27">
        <v>1601200</v>
      </c>
      <c r="K72" s="27">
        <v>1.4</v>
      </c>
      <c r="L72" s="27">
        <f t="shared" ref="L72:L77" si="4">J72*K72</f>
        <v>2241680</v>
      </c>
      <c r="M72" s="27">
        <v>0.9</v>
      </c>
      <c r="N72" s="28">
        <f t="shared" ref="N72:N77" si="5">L72*M72</f>
        <v>2017512</v>
      </c>
    </row>
    <row r="73" spans="1:14" ht="15.75" x14ac:dyDescent="0.25">
      <c r="A73" s="35"/>
      <c r="B73" s="36"/>
      <c r="C73" s="13" t="s">
        <v>7</v>
      </c>
      <c r="D73" s="13" t="s">
        <v>74</v>
      </c>
      <c r="E73" s="36"/>
      <c r="F73" s="13">
        <v>1</v>
      </c>
      <c r="G73" s="22" t="s">
        <v>13</v>
      </c>
      <c r="H73" s="13" t="s">
        <v>10</v>
      </c>
      <c r="I73" s="13" t="s">
        <v>13</v>
      </c>
      <c r="J73" s="27">
        <v>1601200</v>
      </c>
      <c r="K73" s="27">
        <v>1.4</v>
      </c>
      <c r="L73" s="27">
        <f t="shared" si="4"/>
        <v>2241680</v>
      </c>
      <c r="M73" s="27">
        <v>0.9</v>
      </c>
      <c r="N73" s="28">
        <f t="shared" si="5"/>
        <v>2017512</v>
      </c>
    </row>
    <row r="74" spans="1:14" ht="15.75" x14ac:dyDescent="0.25">
      <c r="A74" s="35"/>
      <c r="B74" s="36"/>
      <c r="C74" s="13" t="s">
        <v>7</v>
      </c>
      <c r="D74" s="13" t="s">
        <v>75</v>
      </c>
      <c r="E74" s="36"/>
      <c r="F74" s="13">
        <v>1</v>
      </c>
      <c r="G74" s="22" t="s">
        <v>13</v>
      </c>
      <c r="H74" s="13" t="s">
        <v>10</v>
      </c>
      <c r="I74" s="13" t="s">
        <v>13</v>
      </c>
      <c r="J74" s="27">
        <v>1601200</v>
      </c>
      <c r="K74" s="27">
        <v>1.4</v>
      </c>
      <c r="L74" s="27">
        <f t="shared" si="4"/>
        <v>2241680</v>
      </c>
      <c r="M74" s="27">
        <v>0.9</v>
      </c>
      <c r="N74" s="28">
        <f t="shared" si="5"/>
        <v>2017512</v>
      </c>
    </row>
    <row r="75" spans="1:14" ht="15.75" x14ac:dyDescent="0.25">
      <c r="A75" s="35"/>
      <c r="B75" s="36"/>
      <c r="C75" s="13" t="s">
        <v>7</v>
      </c>
      <c r="D75" s="13" t="s">
        <v>76</v>
      </c>
      <c r="E75" s="36"/>
      <c r="F75" s="13">
        <v>1</v>
      </c>
      <c r="G75" s="22" t="s">
        <v>13</v>
      </c>
      <c r="H75" s="13" t="s">
        <v>10</v>
      </c>
      <c r="I75" s="13" t="s">
        <v>13</v>
      </c>
      <c r="J75" s="27">
        <v>1601200</v>
      </c>
      <c r="K75" s="27">
        <v>1.4</v>
      </c>
      <c r="L75" s="27">
        <f t="shared" si="4"/>
        <v>2241680</v>
      </c>
      <c r="M75" s="27">
        <v>0.9</v>
      </c>
      <c r="N75" s="28">
        <f t="shared" si="5"/>
        <v>2017512</v>
      </c>
    </row>
    <row r="76" spans="1:14" ht="15.75" x14ac:dyDescent="0.25">
      <c r="A76" s="35"/>
      <c r="B76" s="36"/>
      <c r="C76" s="13" t="s">
        <v>7</v>
      </c>
      <c r="D76" s="13" t="s">
        <v>77</v>
      </c>
      <c r="E76" s="36"/>
      <c r="F76" s="13">
        <v>0</v>
      </c>
      <c r="G76" s="22" t="s">
        <v>13</v>
      </c>
      <c r="H76" s="13" t="s">
        <v>10</v>
      </c>
      <c r="I76" s="13" t="s">
        <v>13</v>
      </c>
      <c r="J76" s="27">
        <v>1601200</v>
      </c>
      <c r="K76" s="27">
        <v>1.4</v>
      </c>
      <c r="L76" s="27">
        <f t="shared" si="4"/>
        <v>2241680</v>
      </c>
      <c r="M76" s="27">
        <v>0.75</v>
      </c>
      <c r="N76" s="28">
        <f t="shared" si="5"/>
        <v>1681260</v>
      </c>
    </row>
    <row r="77" spans="1:14" ht="15.75" x14ac:dyDescent="0.25">
      <c r="A77" s="35"/>
      <c r="B77" s="36"/>
      <c r="C77" s="13" t="s">
        <v>7</v>
      </c>
      <c r="D77" s="13" t="s">
        <v>78</v>
      </c>
      <c r="E77" s="13" t="s">
        <v>79</v>
      </c>
      <c r="F77" s="13">
        <v>2</v>
      </c>
      <c r="G77" s="22" t="s">
        <v>10</v>
      </c>
      <c r="H77" s="13" t="s">
        <v>10</v>
      </c>
      <c r="I77" s="13" t="s">
        <v>10</v>
      </c>
      <c r="J77" s="27">
        <v>1798000</v>
      </c>
      <c r="K77" s="27">
        <v>1.4</v>
      </c>
      <c r="L77" s="27">
        <f t="shared" si="4"/>
        <v>2517200</v>
      </c>
      <c r="M77" s="27">
        <v>1</v>
      </c>
      <c r="N77" s="28">
        <f t="shared" si="5"/>
        <v>2517200</v>
      </c>
    </row>
    <row r="78" spans="1:14" ht="15.75" x14ac:dyDescent="0.25">
      <c r="A78" s="35">
        <v>12</v>
      </c>
      <c r="B78" s="36" t="s">
        <v>80</v>
      </c>
      <c r="C78" s="13"/>
      <c r="D78" s="24" t="s">
        <v>212</v>
      </c>
      <c r="E78" s="13"/>
      <c r="F78" s="13"/>
      <c r="G78" s="25"/>
      <c r="H78" s="24"/>
      <c r="I78" s="24"/>
      <c r="J78" s="29"/>
      <c r="K78" s="27"/>
      <c r="L78" s="29">
        <f>L79+L83+L96+L100</f>
        <v>39580968</v>
      </c>
      <c r="M78" s="27"/>
      <c r="N78" s="29">
        <f>N79+N83+N96+N100</f>
        <v>32402101.200000003</v>
      </c>
    </row>
    <row r="79" spans="1:14" ht="15.75" x14ac:dyDescent="0.25">
      <c r="A79" s="35"/>
      <c r="B79" s="36"/>
      <c r="C79" s="13"/>
      <c r="D79" s="13" t="s">
        <v>212</v>
      </c>
      <c r="E79" s="36" t="s">
        <v>40</v>
      </c>
      <c r="F79" s="13"/>
      <c r="G79" s="22"/>
      <c r="H79" s="13"/>
      <c r="I79" s="13"/>
      <c r="J79" s="29"/>
      <c r="K79" s="27"/>
      <c r="L79" s="29">
        <f>SUM(L80:L82)</f>
        <v>5093928</v>
      </c>
      <c r="M79" s="27">
        <v>0.5</v>
      </c>
      <c r="N79" s="29">
        <f>SUM(N80:N82)</f>
        <v>848988</v>
      </c>
    </row>
    <row r="80" spans="1:14" ht="15.75" x14ac:dyDescent="0.25">
      <c r="A80" s="35"/>
      <c r="B80" s="36"/>
      <c r="C80" s="13" t="s">
        <v>7</v>
      </c>
      <c r="D80" s="13" t="s">
        <v>81</v>
      </c>
      <c r="E80" s="36"/>
      <c r="F80" s="13">
        <v>0</v>
      </c>
      <c r="G80" s="22" t="s">
        <v>13</v>
      </c>
      <c r="H80" s="13" t="s">
        <v>13</v>
      </c>
      <c r="I80" s="13" t="s">
        <v>13</v>
      </c>
      <c r="J80" s="27">
        <v>1010700</v>
      </c>
      <c r="K80" s="27">
        <v>1.68</v>
      </c>
      <c r="L80" s="27">
        <f>J80*K80</f>
        <v>1697976</v>
      </c>
      <c r="M80" s="27">
        <v>0.5</v>
      </c>
      <c r="N80" s="28">
        <f>L80*M80</f>
        <v>848988</v>
      </c>
    </row>
    <row r="81" spans="1:14" ht="15.75" x14ac:dyDescent="0.25">
      <c r="A81" s="35"/>
      <c r="B81" s="36"/>
      <c r="C81" s="13" t="s">
        <v>7</v>
      </c>
      <c r="D81" s="13" t="s">
        <v>82</v>
      </c>
      <c r="E81" s="36"/>
      <c r="F81" s="13">
        <v>0</v>
      </c>
      <c r="G81" s="22" t="s">
        <v>13</v>
      </c>
      <c r="H81" s="13" t="s">
        <v>13</v>
      </c>
      <c r="I81" s="13" t="s">
        <v>13</v>
      </c>
      <c r="J81" s="27">
        <v>1010700</v>
      </c>
      <c r="K81" s="27">
        <v>1.68</v>
      </c>
      <c r="L81" s="27">
        <f>J81*K81</f>
        <v>1697976</v>
      </c>
      <c r="M81" s="27"/>
      <c r="N81" s="28">
        <f>L81*M81</f>
        <v>0</v>
      </c>
    </row>
    <row r="82" spans="1:14" ht="15.75" x14ac:dyDescent="0.25">
      <c r="A82" s="35"/>
      <c r="B82" s="36"/>
      <c r="C82" s="13" t="s">
        <v>7</v>
      </c>
      <c r="D82" s="13" t="s">
        <v>83</v>
      </c>
      <c r="E82" s="36"/>
      <c r="F82" s="13">
        <v>0</v>
      </c>
      <c r="G82" s="22" t="s">
        <v>13</v>
      </c>
      <c r="H82" s="13" t="s">
        <v>13</v>
      </c>
      <c r="I82" s="13" t="s">
        <v>13</v>
      </c>
      <c r="J82" s="27">
        <v>1010700</v>
      </c>
      <c r="K82" s="27">
        <v>1.68</v>
      </c>
      <c r="L82" s="27">
        <f>J82*K82</f>
        <v>1697976</v>
      </c>
      <c r="M82" s="27"/>
      <c r="N82" s="28">
        <f>L82*M82</f>
        <v>0</v>
      </c>
    </row>
    <row r="83" spans="1:14" ht="15.75" x14ac:dyDescent="0.25">
      <c r="A83" s="35"/>
      <c r="B83" s="36"/>
      <c r="C83" s="13"/>
      <c r="D83" s="13" t="s">
        <v>212</v>
      </c>
      <c r="E83" s="36" t="s">
        <v>9</v>
      </c>
      <c r="F83" s="13"/>
      <c r="G83" s="22"/>
      <c r="H83" s="13"/>
      <c r="I83" s="13"/>
      <c r="J83" s="29"/>
      <c r="K83" s="27"/>
      <c r="L83" s="29">
        <f>SUM(L84:L95)</f>
        <v>20375712</v>
      </c>
      <c r="M83" s="27"/>
      <c r="N83" s="29">
        <f>SUM(N84:N95)</f>
        <v>17743849.200000003</v>
      </c>
    </row>
    <row r="84" spans="1:14" ht="15.75" x14ac:dyDescent="0.25">
      <c r="A84" s="35"/>
      <c r="B84" s="36"/>
      <c r="C84" s="13" t="s">
        <v>7</v>
      </c>
      <c r="D84" s="13" t="s">
        <v>84</v>
      </c>
      <c r="E84" s="36"/>
      <c r="F84" s="13">
        <v>0</v>
      </c>
      <c r="G84" s="22" t="s">
        <v>13</v>
      </c>
      <c r="H84" s="13" t="s">
        <v>10</v>
      </c>
      <c r="I84" s="13" t="s">
        <v>13</v>
      </c>
      <c r="J84" s="27">
        <v>1010700</v>
      </c>
      <c r="K84" s="27">
        <v>1.68</v>
      </c>
      <c r="L84" s="27">
        <f t="shared" ref="L84:L95" si="6">J84*K84</f>
        <v>1697976</v>
      </c>
      <c r="M84" s="27">
        <v>0.75</v>
      </c>
      <c r="N84" s="28">
        <f t="shared" ref="N84:N95" si="7">L84*M84</f>
        <v>1273482</v>
      </c>
    </row>
    <row r="85" spans="1:14" ht="15.75" x14ac:dyDescent="0.25">
      <c r="A85" s="35"/>
      <c r="B85" s="36"/>
      <c r="C85" s="13" t="s">
        <v>7</v>
      </c>
      <c r="D85" s="13" t="s">
        <v>85</v>
      </c>
      <c r="E85" s="36"/>
      <c r="F85" s="13">
        <v>1</v>
      </c>
      <c r="G85" s="22" t="s">
        <v>13</v>
      </c>
      <c r="H85" s="13" t="s">
        <v>10</v>
      </c>
      <c r="I85" s="13" t="s">
        <v>13</v>
      </c>
      <c r="J85" s="27">
        <v>1010700</v>
      </c>
      <c r="K85" s="27">
        <v>1.68</v>
      </c>
      <c r="L85" s="27">
        <f t="shared" si="6"/>
        <v>1697976</v>
      </c>
      <c r="M85" s="27">
        <v>0.9</v>
      </c>
      <c r="N85" s="28">
        <f t="shared" si="7"/>
        <v>1528178.4000000001</v>
      </c>
    </row>
    <row r="86" spans="1:14" ht="15.75" x14ac:dyDescent="0.25">
      <c r="A86" s="35"/>
      <c r="B86" s="36"/>
      <c r="C86" s="13" t="s">
        <v>7</v>
      </c>
      <c r="D86" s="13" t="s">
        <v>86</v>
      </c>
      <c r="E86" s="36"/>
      <c r="F86" s="13">
        <v>2</v>
      </c>
      <c r="G86" s="22" t="s">
        <v>10</v>
      </c>
      <c r="H86" s="13" t="s">
        <v>10</v>
      </c>
      <c r="I86" s="13" t="s">
        <v>10</v>
      </c>
      <c r="J86" s="27">
        <v>1010700</v>
      </c>
      <c r="K86" s="27">
        <v>1.68</v>
      </c>
      <c r="L86" s="27">
        <f t="shared" si="6"/>
        <v>1697976</v>
      </c>
      <c r="M86" s="27">
        <v>1</v>
      </c>
      <c r="N86" s="28">
        <f t="shared" si="7"/>
        <v>1697976</v>
      </c>
    </row>
    <row r="87" spans="1:14" ht="15.75" x14ac:dyDescent="0.25">
      <c r="A87" s="35"/>
      <c r="B87" s="36"/>
      <c r="C87" s="13" t="s">
        <v>7</v>
      </c>
      <c r="D87" s="13" t="s">
        <v>87</v>
      </c>
      <c r="E87" s="36"/>
      <c r="F87" s="13">
        <v>1</v>
      </c>
      <c r="G87" s="22" t="s">
        <v>13</v>
      </c>
      <c r="H87" s="13" t="s">
        <v>10</v>
      </c>
      <c r="I87" s="13" t="s">
        <v>13</v>
      </c>
      <c r="J87" s="27">
        <v>1010700</v>
      </c>
      <c r="K87" s="27">
        <v>1.68</v>
      </c>
      <c r="L87" s="27">
        <f t="shared" si="6"/>
        <v>1697976</v>
      </c>
      <c r="M87" s="27">
        <v>0.9</v>
      </c>
      <c r="N87" s="28">
        <f t="shared" si="7"/>
        <v>1528178.4000000001</v>
      </c>
    </row>
    <row r="88" spans="1:14" ht="15.75" x14ac:dyDescent="0.25">
      <c r="A88" s="35"/>
      <c r="B88" s="36"/>
      <c r="C88" s="13" t="s">
        <v>7</v>
      </c>
      <c r="D88" s="13" t="s">
        <v>88</v>
      </c>
      <c r="E88" s="36"/>
      <c r="F88" s="13">
        <v>1</v>
      </c>
      <c r="G88" s="22" t="s">
        <v>13</v>
      </c>
      <c r="H88" s="13" t="s">
        <v>10</v>
      </c>
      <c r="I88" s="13" t="s">
        <v>13</v>
      </c>
      <c r="J88" s="27">
        <v>1010700</v>
      </c>
      <c r="K88" s="27">
        <v>1.68</v>
      </c>
      <c r="L88" s="27">
        <f t="shared" si="6"/>
        <v>1697976</v>
      </c>
      <c r="M88" s="27">
        <v>0.9</v>
      </c>
      <c r="N88" s="28">
        <f t="shared" si="7"/>
        <v>1528178.4000000001</v>
      </c>
    </row>
    <row r="89" spans="1:14" ht="15.75" x14ac:dyDescent="0.25">
      <c r="A89" s="35"/>
      <c r="B89" s="36"/>
      <c r="C89" s="13" t="s">
        <v>7</v>
      </c>
      <c r="D89" s="13" t="s">
        <v>89</v>
      </c>
      <c r="E89" s="36"/>
      <c r="F89" s="13">
        <v>1</v>
      </c>
      <c r="G89" s="22" t="s">
        <v>13</v>
      </c>
      <c r="H89" s="13" t="s">
        <v>10</v>
      </c>
      <c r="I89" s="13" t="s">
        <v>13</v>
      </c>
      <c r="J89" s="27">
        <v>1010700</v>
      </c>
      <c r="K89" s="27">
        <v>1.68</v>
      </c>
      <c r="L89" s="27">
        <f t="shared" si="6"/>
        <v>1697976</v>
      </c>
      <c r="M89" s="27">
        <v>0.9</v>
      </c>
      <c r="N89" s="28">
        <f t="shared" si="7"/>
        <v>1528178.4000000001</v>
      </c>
    </row>
    <row r="90" spans="1:14" ht="15.75" x14ac:dyDescent="0.25">
      <c r="A90" s="35"/>
      <c r="B90" s="36"/>
      <c r="C90" s="13" t="s">
        <v>7</v>
      </c>
      <c r="D90" s="13" t="s">
        <v>90</v>
      </c>
      <c r="E90" s="36"/>
      <c r="F90" s="13">
        <v>1</v>
      </c>
      <c r="G90" s="22" t="s">
        <v>13</v>
      </c>
      <c r="H90" s="13" t="s">
        <v>10</v>
      </c>
      <c r="I90" s="13" t="s">
        <v>13</v>
      </c>
      <c r="J90" s="27">
        <v>1010700</v>
      </c>
      <c r="K90" s="27">
        <v>1.68</v>
      </c>
      <c r="L90" s="27">
        <f t="shared" si="6"/>
        <v>1697976</v>
      </c>
      <c r="M90" s="27">
        <v>0.9</v>
      </c>
      <c r="N90" s="28">
        <f t="shared" si="7"/>
        <v>1528178.4000000001</v>
      </c>
    </row>
    <row r="91" spans="1:14" ht="15.75" x14ac:dyDescent="0.25">
      <c r="A91" s="35"/>
      <c r="B91" s="36"/>
      <c r="C91" s="13" t="s">
        <v>7</v>
      </c>
      <c r="D91" s="13" t="s">
        <v>91</v>
      </c>
      <c r="E91" s="36"/>
      <c r="F91" s="13">
        <v>1</v>
      </c>
      <c r="G91" s="22" t="s">
        <v>13</v>
      </c>
      <c r="H91" s="13" t="s">
        <v>10</v>
      </c>
      <c r="I91" s="13" t="s">
        <v>13</v>
      </c>
      <c r="J91" s="27">
        <v>1010700</v>
      </c>
      <c r="K91" s="27">
        <v>1.68</v>
      </c>
      <c r="L91" s="27">
        <f t="shared" si="6"/>
        <v>1697976</v>
      </c>
      <c r="M91" s="27">
        <v>0.9</v>
      </c>
      <c r="N91" s="28">
        <f t="shared" si="7"/>
        <v>1528178.4000000001</v>
      </c>
    </row>
    <row r="92" spans="1:14" ht="15.75" x14ac:dyDescent="0.25">
      <c r="A92" s="35"/>
      <c r="B92" s="36"/>
      <c r="C92" s="13" t="s">
        <v>7</v>
      </c>
      <c r="D92" s="13" t="s">
        <v>92</v>
      </c>
      <c r="E92" s="36"/>
      <c r="F92" s="13">
        <v>1</v>
      </c>
      <c r="G92" s="22" t="s">
        <v>13</v>
      </c>
      <c r="H92" s="13" t="s">
        <v>10</v>
      </c>
      <c r="I92" s="13" t="s">
        <v>13</v>
      </c>
      <c r="J92" s="27">
        <v>1010700</v>
      </c>
      <c r="K92" s="27">
        <v>1.68</v>
      </c>
      <c r="L92" s="27">
        <f t="shared" si="6"/>
        <v>1697976</v>
      </c>
      <c r="M92" s="27">
        <v>0.9</v>
      </c>
      <c r="N92" s="28">
        <f t="shared" si="7"/>
        <v>1528178.4000000001</v>
      </c>
    </row>
    <row r="93" spans="1:14" ht="15.75" x14ac:dyDescent="0.25">
      <c r="A93" s="35"/>
      <c r="B93" s="36"/>
      <c r="C93" s="13" t="s">
        <v>7</v>
      </c>
      <c r="D93" s="13" t="s">
        <v>93</v>
      </c>
      <c r="E93" s="36"/>
      <c r="F93" s="13">
        <v>0</v>
      </c>
      <c r="G93" s="22" t="s">
        <v>13</v>
      </c>
      <c r="H93" s="13" t="s">
        <v>10</v>
      </c>
      <c r="I93" s="13" t="s">
        <v>13</v>
      </c>
      <c r="J93" s="27">
        <v>1010700</v>
      </c>
      <c r="K93" s="27">
        <v>1.68</v>
      </c>
      <c r="L93" s="27">
        <f t="shared" si="6"/>
        <v>1697976</v>
      </c>
      <c r="M93" s="27">
        <v>0.75</v>
      </c>
      <c r="N93" s="28">
        <f t="shared" si="7"/>
        <v>1273482</v>
      </c>
    </row>
    <row r="94" spans="1:14" ht="15.75" x14ac:dyDescent="0.25">
      <c r="A94" s="35"/>
      <c r="B94" s="36"/>
      <c r="C94" s="13" t="s">
        <v>7</v>
      </c>
      <c r="D94" s="13" t="s">
        <v>94</v>
      </c>
      <c r="E94" s="36"/>
      <c r="F94" s="13">
        <v>1</v>
      </c>
      <c r="G94" s="22" t="s">
        <v>13</v>
      </c>
      <c r="H94" s="13" t="s">
        <v>10</v>
      </c>
      <c r="I94" s="13" t="s">
        <v>13</v>
      </c>
      <c r="J94" s="27">
        <v>1010700</v>
      </c>
      <c r="K94" s="27">
        <v>1.68</v>
      </c>
      <c r="L94" s="27">
        <f t="shared" si="6"/>
        <v>1697976</v>
      </c>
      <c r="M94" s="27">
        <v>0.9</v>
      </c>
      <c r="N94" s="28">
        <f t="shared" si="7"/>
        <v>1528178.4000000001</v>
      </c>
    </row>
    <row r="95" spans="1:14" ht="15.75" x14ac:dyDescent="0.25">
      <c r="A95" s="35"/>
      <c r="B95" s="36"/>
      <c r="C95" s="13" t="s">
        <v>7</v>
      </c>
      <c r="D95" s="13" t="s">
        <v>95</v>
      </c>
      <c r="E95" s="36"/>
      <c r="F95" s="13">
        <v>0</v>
      </c>
      <c r="G95" s="22" t="s">
        <v>13</v>
      </c>
      <c r="H95" s="13" t="s">
        <v>10</v>
      </c>
      <c r="I95" s="13" t="s">
        <v>13</v>
      </c>
      <c r="J95" s="27">
        <v>1010700</v>
      </c>
      <c r="K95" s="27">
        <v>1.68</v>
      </c>
      <c r="L95" s="27">
        <f t="shared" si="6"/>
        <v>1697976</v>
      </c>
      <c r="M95" s="27">
        <v>0.75</v>
      </c>
      <c r="N95" s="28">
        <f t="shared" si="7"/>
        <v>1273482</v>
      </c>
    </row>
    <row r="96" spans="1:14" ht="15.75" x14ac:dyDescent="0.25">
      <c r="A96" s="35"/>
      <c r="B96" s="36"/>
      <c r="C96" s="13"/>
      <c r="D96" s="13" t="s">
        <v>212</v>
      </c>
      <c r="E96" s="36" t="s">
        <v>12</v>
      </c>
      <c r="F96" s="13"/>
      <c r="G96" s="22"/>
      <c r="H96" s="13"/>
      <c r="I96" s="13"/>
      <c r="J96" s="29"/>
      <c r="K96" s="27"/>
      <c r="L96" s="29">
        <f>SUM(L97:L99)</f>
        <v>8070048</v>
      </c>
      <c r="M96" s="27"/>
      <c r="N96" s="29">
        <f>SUM(N97:N99)</f>
        <v>8070048</v>
      </c>
    </row>
    <row r="97" spans="1:14" ht="15.75" x14ac:dyDescent="0.25">
      <c r="A97" s="35"/>
      <c r="B97" s="36"/>
      <c r="C97" s="13" t="s">
        <v>7</v>
      </c>
      <c r="D97" s="13" t="s">
        <v>96</v>
      </c>
      <c r="E97" s="36"/>
      <c r="F97" s="13">
        <v>2</v>
      </c>
      <c r="G97" s="22" t="s">
        <v>10</v>
      </c>
      <c r="H97" s="13" t="s">
        <v>10</v>
      </c>
      <c r="I97" s="13" t="s">
        <v>10</v>
      </c>
      <c r="J97" s="27">
        <v>1601200</v>
      </c>
      <c r="K97" s="27">
        <v>1.68</v>
      </c>
      <c r="L97" s="27">
        <f>J97*K97</f>
        <v>2690016</v>
      </c>
      <c r="M97" s="27">
        <v>1</v>
      </c>
      <c r="N97" s="28">
        <f>L97*M97</f>
        <v>2690016</v>
      </c>
    </row>
    <row r="98" spans="1:14" ht="15.75" x14ac:dyDescent="0.25">
      <c r="A98" s="35"/>
      <c r="B98" s="36"/>
      <c r="C98" s="13" t="s">
        <v>7</v>
      </c>
      <c r="D98" s="13" t="s">
        <v>97</v>
      </c>
      <c r="E98" s="36"/>
      <c r="F98" s="13">
        <v>2</v>
      </c>
      <c r="G98" s="22" t="s">
        <v>10</v>
      </c>
      <c r="H98" s="13" t="s">
        <v>10</v>
      </c>
      <c r="I98" s="13" t="s">
        <v>10</v>
      </c>
      <c r="J98" s="27">
        <v>1601200</v>
      </c>
      <c r="K98" s="27">
        <v>1.68</v>
      </c>
      <c r="L98" s="27">
        <f>J98*K98</f>
        <v>2690016</v>
      </c>
      <c r="M98" s="27">
        <v>1</v>
      </c>
      <c r="N98" s="28">
        <f>L98*M98</f>
        <v>2690016</v>
      </c>
    </row>
    <row r="99" spans="1:14" ht="15.75" x14ac:dyDescent="0.25">
      <c r="A99" s="35"/>
      <c r="B99" s="36"/>
      <c r="C99" s="13" t="s">
        <v>7</v>
      </c>
      <c r="D99" s="13" t="s">
        <v>98</v>
      </c>
      <c r="E99" s="36"/>
      <c r="F99" s="13">
        <v>2</v>
      </c>
      <c r="G99" s="31" t="s">
        <v>10</v>
      </c>
      <c r="H99" s="13" t="s">
        <v>10</v>
      </c>
      <c r="I99" s="13" t="s">
        <v>10</v>
      </c>
      <c r="J99" s="27">
        <v>1601200</v>
      </c>
      <c r="K99" s="27">
        <v>1.68</v>
      </c>
      <c r="L99" s="27">
        <f>J99*K99</f>
        <v>2690016</v>
      </c>
      <c r="M99" s="27">
        <v>1</v>
      </c>
      <c r="N99" s="28">
        <f>L99*M99</f>
        <v>2690016</v>
      </c>
    </row>
    <row r="100" spans="1:14" ht="15.75" x14ac:dyDescent="0.25">
      <c r="A100" s="35"/>
      <c r="B100" s="36"/>
      <c r="C100" s="13"/>
      <c r="D100" s="13" t="s">
        <v>212</v>
      </c>
      <c r="E100" s="36" t="s">
        <v>79</v>
      </c>
      <c r="F100" s="13"/>
      <c r="G100" s="22"/>
      <c r="H100" s="13"/>
      <c r="I100" s="13"/>
      <c r="J100" s="29"/>
      <c r="K100" s="27"/>
      <c r="L100" s="29">
        <f>L101+L102</f>
        <v>6041280</v>
      </c>
      <c r="M100" s="27"/>
      <c r="N100" s="29">
        <f>N101+N102</f>
        <v>5739216</v>
      </c>
    </row>
    <row r="101" spans="1:14" ht="15.75" x14ac:dyDescent="0.25">
      <c r="A101" s="35"/>
      <c r="B101" s="36"/>
      <c r="C101" s="13" t="s">
        <v>7</v>
      </c>
      <c r="D101" s="13" t="s">
        <v>99</v>
      </c>
      <c r="E101" s="36"/>
      <c r="F101" s="13">
        <v>1</v>
      </c>
      <c r="G101" s="22" t="s">
        <v>13</v>
      </c>
      <c r="H101" s="13" t="s">
        <v>10</v>
      </c>
      <c r="I101" s="13" t="s">
        <v>13</v>
      </c>
      <c r="J101" s="27">
        <v>1798000</v>
      </c>
      <c r="K101" s="27">
        <v>1.68</v>
      </c>
      <c r="L101" s="27">
        <f>J101*K101</f>
        <v>3020640</v>
      </c>
      <c r="M101" s="27">
        <v>0.9</v>
      </c>
      <c r="N101" s="28">
        <f>L101*M101</f>
        <v>2718576</v>
      </c>
    </row>
    <row r="102" spans="1:14" ht="15.75" x14ac:dyDescent="0.25">
      <c r="A102" s="35"/>
      <c r="B102" s="36"/>
      <c r="C102" s="13" t="s">
        <v>7</v>
      </c>
      <c r="D102" s="13" t="s">
        <v>100</v>
      </c>
      <c r="E102" s="36"/>
      <c r="F102" s="13">
        <v>4</v>
      </c>
      <c r="G102" s="22" t="s">
        <v>10</v>
      </c>
      <c r="H102" s="13" t="s">
        <v>10</v>
      </c>
      <c r="I102" s="13" t="s">
        <v>10</v>
      </c>
      <c r="J102" s="27">
        <v>1798000</v>
      </c>
      <c r="K102" s="27">
        <v>1.68</v>
      </c>
      <c r="L102" s="27">
        <f>J102*K102</f>
        <v>3020640</v>
      </c>
      <c r="M102" s="27">
        <v>1</v>
      </c>
      <c r="N102" s="28">
        <f>L102*M102</f>
        <v>3020640</v>
      </c>
    </row>
    <row r="103" spans="1:14" ht="15.75" x14ac:dyDescent="0.25">
      <c r="A103" s="35">
        <v>13</v>
      </c>
      <c r="B103" s="36" t="s">
        <v>101</v>
      </c>
      <c r="C103" s="13"/>
      <c r="D103" s="24" t="s">
        <v>211</v>
      </c>
      <c r="E103" s="13"/>
      <c r="F103" s="13"/>
      <c r="G103" s="25"/>
      <c r="H103" s="24"/>
      <c r="I103" s="24"/>
      <c r="J103" s="29"/>
      <c r="K103" s="27"/>
      <c r="L103" s="29">
        <f>SUM(L104:L105)</f>
        <v>15281784</v>
      </c>
      <c r="M103" s="27"/>
      <c r="N103" s="29">
        <f>SUM(N104:N105)</f>
        <v>12989516.400000002</v>
      </c>
    </row>
    <row r="104" spans="1:14" ht="15.75" x14ac:dyDescent="0.25">
      <c r="A104" s="35"/>
      <c r="B104" s="36"/>
      <c r="C104" s="13" t="s">
        <v>7</v>
      </c>
      <c r="D104" s="13" t="s">
        <v>102</v>
      </c>
      <c r="E104" s="13" t="s">
        <v>40</v>
      </c>
      <c r="F104" s="13">
        <v>1</v>
      </c>
      <c r="G104" s="22" t="s">
        <v>13</v>
      </c>
      <c r="H104" s="13" t="s">
        <v>13</v>
      </c>
      <c r="I104" s="13" t="s">
        <v>13</v>
      </c>
      <c r="J104" s="27">
        <v>1010700</v>
      </c>
      <c r="K104" s="27">
        <v>1.68</v>
      </c>
      <c r="L104" s="27">
        <f>J104*K104</f>
        <v>1697976</v>
      </c>
      <c r="M104" s="27">
        <v>0.75</v>
      </c>
      <c r="N104" s="28">
        <f>L104*M104</f>
        <v>1273482</v>
      </c>
    </row>
    <row r="105" spans="1:14" ht="15.75" x14ac:dyDescent="0.25">
      <c r="A105" s="35"/>
      <c r="B105" s="36"/>
      <c r="C105" s="13"/>
      <c r="D105" s="13" t="s">
        <v>212</v>
      </c>
      <c r="E105" s="36" t="s">
        <v>9</v>
      </c>
      <c r="F105" s="13"/>
      <c r="G105" s="22"/>
      <c r="H105" s="13"/>
      <c r="I105" s="13"/>
      <c r="J105" s="29"/>
      <c r="K105" s="27"/>
      <c r="L105" s="29">
        <f>SUM(L106:L113)</f>
        <v>13583808</v>
      </c>
      <c r="M105" s="27"/>
      <c r="N105" s="29">
        <f>SUM(N106:N113)</f>
        <v>11716034.400000002</v>
      </c>
    </row>
    <row r="106" spans="1:14" ht="15.75" x14ac:dyDescent="0.25">
      <c r="A106" s="35"/>
      <c r="B106" s="36"/>
      <c r="C106" s="13" t="s">
        <v>7</v>
      </c>
      <c r="D106" s="13" t="s">
        <v>103</v>
      </c>
      <c r="E106" s="36"/>
      <c r="F106" s="13">
        <v>0</v>
      </c>
      <c r="G106" s="22" t="s">
        <v>13</v>
      </c>
      <c r="H106" s="13" t="s">
        <v>10</v>
      </c>
      <c r="I106" s="13" t="s">
        <v>13</v>
      </c>
      <c r="J106" s="27">
        <v>1010700</v>
      </c>
      <c r="K106" s="27">
        <v>1.68</v>
      </c>
      <c r="L106" s="27">
        <f t="shared" ref="L106:L113" si="8">J106*K106</f>
        <v>1697976</v>
      </c>
      <c r="M106" s="27">
        <v>0.75</v>
      </c>
      <c r="N106" s="28">
        <f t="shared" ref="N106:N113" si="9">L106*M106</f>
        <v>1273482</v>
      </c>
    </row>
    <row r="107" spans="1:14" ht="15.75" x14ac:dyDescent="0.25">
      <c r="A107" s="35"/>
      <c r="B107" s="36"/>
      <c r="C107" s="13" t="s">
        <v>7</v>
      </c>
      <c r="D107" s="13" t="s">
        <v>104</v>
      </c>
      <c r="E107" s="36"/>
      <c r="F107" s="13">
        <v>1</v>
      </c>
      <c r="G107" s="22" t="s">
        <v>13</v>
      </c>
      <c r="H107" s="13" t="s">
        <v>10</v>
      </c>
      <c r="I107" s="13" t="s">
        <v>13</v>
      </c>
      <c r="J107" s="27">
        <v>1010700</v>
      </c>
      <c r="K107" s="27">
        <v>1.68</v>
      </c>
      <c r="L107" s="27">
        <f t="shared" si="8"/>
        <v>1697976</v>
      </c>
      <c r="M107" s="27">
        <v>0.9</v>
      </c>
      <c r="N107" s="28">
        <f t="shared" si="9"/>
        <v>1528178.4000000001</v>
      </c>
    </row>
    <row r="108" spans="1:14" ht="15.75" x14ac:dyDescent="0.25">
      <c r="A108" s="35"/>
      <c r="B108" s="36"/>
      <c r="C108" s="13" t="s">
        <v>7</v>
      </c>
      <c r="D108" s="13" t="s">
        <v>105</v>
      </c>
      <c r="E108" s="36"/>
      <c r="F108" s="13">
        <v>1</v>
      </c>
      <c r="G108" s="22" t="s">
        <v>13</v>
      </c>
      <c r="H108" s="13" t="s">
        <v>10</v>
      </c>
      <c r="I108" s="13" t="s">
        <v>13</v>
      </c>
      <c r="J108" s="27">
        <v>1010700</v>
      </c>
      <c r="K108" s="27">
        <v>1.68</v>
      </c>
      <c r="L108" s="27">
        <f t="shared" si="8"/>
        <v>1697976</v>
      </c>
      <c r="M108" s="27">
        <v>0.9</v>
      </c>
      <c r="N108" s="28">
        <f t="shared" si="9"/>
        <v>1528178.4000000001</v>
      </c>
    </row>
    <row r="109" spans="1:14" ht="15.75" x14ac:dyDescent="0.25">
      <c r="A109" s="35"/>
      <c r="B109" s="36"/>
      <c r="C109" s="13" t="s">
        <v>7</v>
      </c>
      <c r="D109" s="13" t="s">
        <v>106</v>
      </c>
      <c r="E109" s="36"/>
      <c r="F109" s="13">
        <v>0</v>
      </c>
      <c r="G109" s="22" t="s">
        <v>13</v>
      </c>
      <c r="H109" s="13" t="s">
        <v>10</v>
      </c>
      <c r="I109" s="13" t="s">
        <v>13</v>
      </c>
      <c r="J109" s="27">
        <v>1010700</v>
      </c>
      <c r="K109" s="27">
        <v>1.68</v>
      </c>
      <c r="L109" s="27">
        <f t="shared" si="8"/>
        <v>1697976</v>
      </c>
      <c r="M109" s="27">
        <v>0.75</v>
      </c>
      <c r="N109" s="28">
        <f t="shared" si="9"/>
        <v>1273482</v>
      </c>
    </row>
    <row r="110" spans="1:14" ht="15.75" x14ac:dyDescent="0.25">
      <c r="A110" s="35"/>
      <c r="B110" s="36"/>
      <c r="C110" s="13" t="s">
        <v>7</v>
      </c>
      <c r="D110" s="13" t="s">
        <v>107</v>
      </c>
      <c r="E110" s="36"/>
      <c r="F110" s="13">
        <v>1</v>
      </c>
      <c r="G110" s="22" t="s">
        <v>13</v>
      </c>
      <c r="H110" s="13" t="s">
        <v>10</v>
      </c>
      <c r="I110" s="13" t="s">
        <v>13</v>
      </c>
      <c r="J110" s="27">
        <v>1010700</v>
      </c>
      <c r="K110" s="27">
        <v>1.68</v>
      </c>
      <c r="L110" s="27">
        <f t="shared" si="8"/>
        <v>1697976</v>
      </c>
      <c r="M110" s="27">
        <v>0.9</v>
      </c>
      <c r="N110" s="28">
        <f t="shared" si="9"/>
        <v>1528178.4000000001</v>
      </c>
    </row>
    <row r="111" spans="1:14" ht="15.75" x14ac:dyDescent="0.25">
      <c r="A111" s="35"/>
      <c r="B111" s="36"/>
      <c r="C111" s="13" t="s">
        <v>7</v>
      </c>
      <c r="D111" s="13" t="s">
        <v>108</v>
      </c>
      <c r="E111" s="36"/>
      <c r="F111" s="13">
        <v>1</v>
      </c>
      <c r="G111" s="22" t="s">
        <v>13</v>
      </c>
      <c r="H111" s="13" t="s">
        <v>10</v>
      </c>
      <c r="I111" s="13" t="s">
        <v>13</v>
      </c>
      <c r="J111" s="27">
        <v>1010700</v>
      </c>
      <c r="K111" s="27">
        <v>1.68</v>
      </c>
      <c r="L111" s="27">
        <f t="shared" si="8"/>
        <v>1697976</v>
      </c>
      <c r="M111" s="27">
        <v>0.9</v>
      </c>
      <c r="N111" s="28">
        <f t="shared" si="9"/>
        <v>1528178.4000000001</v>
      </c>
    </row>
    <row r="112" spans="1:14" ht="15.75" x14ac:dyDescent="0.25">
      <c r="A112" s="35"/>
      <c r="B112" s="36"/>
      <c r="C112" s="13" t="s">
        <v>7</v>
      </c>
      <c r="D112" s="13" t="s">
        <v>109</v>
      </c>
      <c r="E112" s="36"/>
      <c r="F112" s="13">
        <v>1</v>
      </c>
      <c r="G112" s="22" t="s">
        <v>13</v>
      </c>
      <c r="H112" s="13" t="s">
        <v>10</v>
      </c>
      <c r="I112" s="13" t="s">
        <v>13</v>
      </c>
      <c r="J112" s="27">
        <v>1010700</v>
      </c>
      <c r="K112" s="27">
        <v>1.68</v>
      </c>
      <c r="L112" s="27">
        <f t="shared" si="8"/>
        <v>1697976</v>
      </c>
      <c r="M112" s="27">
        <v>0.9</v>
      </c>
      <c r="N112" s="28">
        <f t="shared" si="9"/>
        <v>1528178.4000000001</v>
      </c>
    </row>
    <row r="113" spans="1:14" ht="15.75" x14ac:dyDescent="0.25">
      <c r="A113" s="35"/>
      <c r="B113" s="36"/>
      <c r="C113" s="13" t="s">
        <v>7</v>
      </c>
      <c r="D113" s="13" t="s">
        <v>110</v>
      </c>
      <c r="E113" s="36"/>
      <c r="F113" s="13">
        <v>1</v>
      </c>
      <c r="G113" s="22" t="s">
        <v>10</v>
      </c>
      <c r="H113" s="13" t="s">
        <v>10</v>
      </c>
      <c r="I113" s="13" t="s">
        <v>10</v>
      </c>
      <c r="J113" s="27">
        <v>1010700</v>
      </c>
      <c r="K113" s="27">
        <v>1.68</v>
      </c>
      <c r="L113" s="27">
        <f t="shared" si="8"/>
        <v>1697976</v>
      </c>
      <c r="M113" s="27">
        <v>0.9</v>
      </c>
      <c r="N113" s="28">
        <f t="shared" si="9"/>
        <v>1528178.4000000001</v>
      </c>
    </row>
    <row r="114" spans="1:14" ht="15.75" x14ac:dyDescent="0.25">
      <c r="A114" s="35">
        <v>14</v>
      </c>
      <c r="B114" s="36" t="s">
        <v>111</v>
      </c>
      <c r="C114" s="13"/>
      <c r="D114" s="13" t="s">
        <v>212</v>
      </c>
      <c r="E114" s="36" t="s">
        <v>9</v>
      </c>
      <c r="F114" s="13"/>
      <c r="G114" s="22"/>
      <c r="H114" s="13"/>
      <c r="I114" s="13"/>
      <c r="J114" s="29"/>
      <c r="K114" s="27"/>
      <c r="L114" s="29">
        <f>SUM(L115:L120)</f>
        <v>8489880</v>
      </c>
      <c r="M114" s="27"/>
      <c r="N114" s="29">
        <f>SUM(N115:N120)</f>
        <v>7640892</v>
      </c>
    </row>
    <row r="115" spans="1:14" ht="15.75" x14ac:dyDescent="0.25">
      <c r="A115" s="35"/>
      <c r="B115" s="36"/>
      <c r="C115" s="13" t="s">
        <v>7</v>
      </c>
      <c r="D115" s="13" t="s">
        <v>112</v>
      </c>
      <c r="E115" s="36"/>
      <c r="F115" s="13">
        <v>1</v>
      </c>
      <c r="G115" s="22" t="s">
        <v>13</v>
      </c>
      <c r="H115" s="13" t="s">
        <v>10</v>
      </c>
      <c r="I115" s="13" t="s">
        <v>13</v>
      </c>
      <c r="J115" s="27">
        <v>1010700</v>
      </c>
      <c r="K115" s="27">
        <v>1.4</v>
      </c>
      <c r="L115" s="27">
        <f t="shared" ref="L115:L120" si="10">J115*K115</f>
        <v>1414980</v>
      </c>
      <c r="M115" s="27">
        <v>0.9</v>
      </c>
      <c r="N115" s="28">
        <f t="shared" ref="N115:N120" si="11">L115*M115</f>
        <v>1273482</v>
      </c>
    </row>
    <row r="116" spans="1:14" ht="15.75" x14ac:dyDescent="0.25">
      <c r="A116" s="35"/>
      <c r="B116" s="36"/>
      <c r="C116" s="13" t="s">
        <v>7</v>
      </c>
      <c r="D116" s="13" t="s">
        <v>113</v>
      </c>
      <c r="E116" s="36"/>
      <c r="F116" s="13">
        <v>1</v>
      </c>
      <c r="G116" s="22" t="s">
        <v>13</v>
      </c>
      <c r="H116" s="13" t="s">
        <v>10</v>
      </c>
      <c r="I116" s="13" t="s">
        <v>13</v>
      </c>
      <c r="J116" s="27">
        <v>1010700</v>
      </c>
      <c r="K116" s="27">
        <v>1.4</v>
      </c>
      <c r="L116" s="27">
        <f t="shared" si="10"/>
        <v>1414980</v>
      </c>
      <c r="M116" s="27">
        <v>0.9</v>
      </c>
      <c r="N116" s="28">
        <f t="shared" si="11"/>
        <v>1273482</v>
      </c>
    </row>
    <row r="117" spans="1:14" ht="15.75" x14ac:dyDescent="0.25">
      <c r="A117" s="35"/>
      <c r="B117" s="36"/>
      <c r="C117" s="13" t="s">
        <v>7</v>
      </c>
      <c r="D117" s="13" t="s">
        <v>114</v>
      </c>
      <c r="E117" s="36"/>
      <c r="F117" s="13">
        <v>1</v>
      </c>
      <c r="G117" s="22" t="s">
        <v>13</v>
      </c>
      <c r="H117" s="13" t="s">
        <v>10</v>
      </c>
      <c r="I117" s="13" t="s">
        <v>13</v>
      </c>
      <c r="J117" s="27">
        <v>1010700</v>
      </c>
      <c r="K117" s="27">
        <v>1.4</v>
      </c>
      <c r="L117" s="27">
        <f t="shared" si="10"/>
        <v>1414980</v>
      </c>
      <c r="M117" s="27">
        <v>0.9</v>
      </c>
      <c r="N117" s="28">
        <f t="shared" si="11"/>
        <v>1273482</v>
      </c>
    </row>
    <row r="118" spans="1:14" ht="15.75" x14ac:dyDescent="0.25">
      <c r="A118" s="35"/>
      <c r="B118" s="36"/>
      <c r="C118" s="13" t="s">
        <v>7</v>
      </c>
      <c r="D118" s="13" t="s">
        <v>115</v>
      </c>
      <c r="E118" s="36"/>
      <c r="F118" s="13">
        <v>1</v>
      </c>
      <c r="G118" s="22" t="s">
        <v>13</v>
      </c>
      <c r="H118" s="13" t="s">
        <v>10</v>
      </c>
      <c r="I118" s="13" t="s">
        <v>13</v>
      </c>
      <c r="J118" s="27">
        <v>1010700</v>
      </c>
      <c r="K118" s="27">
        <v>1.4</v>
      </c>
      <c r="L118" s="27">
        <f t="shared" si="10"/>
        <v>1414980</v>
      </c>
      <c r="M118" s="27">
        <v>0.9</v>
      </c>
      <c r="N118" s="28">
        <f t="shared" si="11"/>
        <v>1273482</v>
      </c>
    </row>
    <row r="119" spans="1:14" ht="15.75" x14ac:dyDescent="0.25">
      <c r="A119" s="35"/>
      <c r="B119" s="36"/>
      <c r="C119" s="13" t="s">
        <v>7</v>
      </c>
      <c r="D119" s="13" t="s">
        <v>116</v>
      </c>
      <c r="E119" s="36"/>
      <c r="F119" s="13">
        <v>1</v>
      </c>
      <c r="G119" s="22" t="s">
        <v>13</v>
      </c>
      <c r="H119" s="13" t="s">
        <v>10</v>
      </c>
      <c r="I119" s="13" t="s">
        <v>13</v>
      </c>
      <c r="J119" s="27">
        <v>1010700</v>
      </c>
      <c r="K119" s="27">
        <v>1.4</v>
      </c>
      <c r="L119" s="27">
        <f t="shared" si="10"/>
        <v>1414980</v>
      </c>
      <c r="M119" s="27">
        <v>0.9</v>
      </c>
      <c r="N119" s="28">
        <f t="shared" si="11"/>
        <v>1273482</v>
      </c>
    </row>
    <row r="120" spans="1:14" ht="15.75" x14ac:dyDescent="0.25">
      <c r="A120" s="35"/>
      <c r="B120" s="36"/>
      <c r="C120" s="13" t="s">
        <v>7</v>
      </c>
      <c r="D120" s="13" t="s">
        <v>117</v>
      </c>
      <c r="E120" s="36"/>
      <c r="F120" s="13">
        <v>1</v>
      </c>
      <c r="G120" s="22" t="s">
        <v>13</v>
      </c>
      <c r="H120" s="13" t="s">
        <v>10</v>
      </c>
      <c r="I120" s="13" t="s">
        <v>13</v>
      </c>
      <c r="J120" s="27">
        <v>1010700</v>
      </c>
      <c r="K120" s="27">
        <v>1.4</v>
      </c>
      <c r="L120" s="27">
        <f t="shared" si="10"/>
        <v>1414980</v>
      </c>
      <c r="M120" s="27">
        <v>0.9</v>
      </c>
      <c r="N120" s="28">
        <f t="shared" si="11"/>
        <v>1273482</v>
      </c>
    </row>
    <row r="121" spans="1:14" ht="15.75" x14ac:dyDescent="0.25">
      <c r="A121" s="35">
        <v>15</v>
      </c>
      <c r="B121" s="36" t="s">
        <v>118</v>
      </c>
      <c r="C121" s="13"/>
      <c r="D121" s="24" t="s">
        <v>212</v>
      </c>
      <c r="E121" s="13"/>
      <c r="F121" s="13"/>
      <c r="G121" s="25"/>
      <c r="H121" s="24"/>
      <c r="I121" s="24"/>
      <c r="J121" s="29"/>
      <c r="K121" s="27"/>
      <c r="L121" s="29">
        <f>L122+L126</f>
        <v>23771664</v>
      </c>
      <c r="M121" s="27"/>
      <c r="N121" s="29">
        <f>N122+N126</f>
        <v>18762634.800000004</v>
      </c>
    </row>
    <row r="122" spans="1:14" ht="15.75" x14ac:dyDescent="0.25">
      <c r="A122" s="35"/>
      <c r="B122" s="36"/>
      <c r="C122" s="13"/>
      <c r="D122" s="13" t="s">
        <v>212</v>
      </c>
      <c r="E122" s="36" t="s">
        <v>40</v>
      </c>
      <c r="F122" s="13"/>
      <c r="G122" s="22"/>
      <c r="H122" s="13"/>
      <c r="I122" s="13"/>
      <c r="J122" s="29"/>
      <c r="K122" s="27"/>
      <c r="L122" s="29">
        <f>SUM(L123:L125)</f>
        <v>5093928</v>
      </c>
      <c r="M122" s="27"/>
      <c r="N122" s="29">
        <f>SUM(N123:N125)</f>
        <v>2546964</v>
      </c>
    </row>
    <row r="123" spans="1:14" ht="15.75" x14ac:dyDescent="0.25">
      <c r="A123" s="35"/>
      <c r="B123" s="36"/>
      <c r="C123" s="13" t="s">
        <v>7</v>
      </c>
      <c r="D123" s="13" t="s">
        <v>119</v>
      </c>
      <c r="E123" s="36"/>
      <c r="F123" s="13">
        <v>0</v>
      </c>
      <c r="G123" s="22" t="s">
        <v>13</v>
      </c>
      <c r="H123" s="13" t="s">
        <v>13</v>
      </c>
      <c r="I123" s="13" t="s">
        <v>13</v>
      </c>
      <c r="J123" s="27">
        <v>1010700</v>
      </c>
      <c r="K123" s="27">
        <v>1.68</v>
      </c>
      <c r="L123" s="27">
        <f>J123*K123</f>
        <v>1697976</v>
      </c>
      <c r="M123" s="27">
        <v>0.5</v>
      </c>
      <c r="N123" s="28">
        <f>L123*M123</f>
        <v>848988</v>
      </c>
    </row>
    <row r="124" spans="1:14" ht="15.75" x14ac:dyDescent="0.25">
      <c r="A124" s="35"/>
      <c r="B124" s="36"/>
      <c r="C124" s="13" t="s">
        <v>7</v>
      </c>
      <c r="D124" s="13" t="s">
        <v>120</v>
      </c>
      <c r="E124" s="36"/>
      <c r="F124" s="13">
        <v>0</v>
      </c>
      <c r="G124" s="22" t="s">
        <v>13</v>
      </c>
      <c r="H124" s="13" t="s">
        <v>13</v>
      </c>
      <c r="I124" s="13" t="s">
        <v>13</v>
      </c>
      <c r="J124" s="27">
        <v>1010700</v>
      </c>
      <c r="K124" s="27">
        <v>1.68</v>
      </c>
      <c r="L124" s="27">
        <f>J124*K124</f>
        <v>1697976</v>
      </c>
      <c r="M124" s="27">
        <v>0.5</v>
      </c>
      <c r="N124" s="28">
        <f>L124*M124</f>
        <v>848988</v>
      </c>
    </row>
    <row r="125" spans="1:14" ht="15.75" x14ac:dyDescent="0.25">
      <c r="A125" s="35"/>
      <c r="B125" s="36"/>
      <c r="C125" s="13" t="s">
        <v>7</v>
      </c>
      <c r="D125" s="13" t="s">
        <v>121</v>
      </c>
      <c r="E125" s="36"/>
      <c r="F125" s="13">
        <v>0</v>
      </c>
      <c r="G125" s="22" t="s">
        <v>13</v>
      </c>
      <c r="H125" s="13" t="s">
        <v>13</v>
      </c>
      <c r="I125" s="13" t="s">
        <v>13</v>
      </c>
      <c r="J125" s="27">
        <v>1010700</v>
      </c>
      <c r="K125" s="27">
        <v>1.68</v>
      </c>
      <c r="L125" s="27">
        <f>J125*K125</f>
        <v>1697976</v>
      </c>
      <c r="M125" s="27">
        <v>0.5</v>
      </c>
      <c r="N125" s="28">
        <f>L125*M125</f>
        <v>848988</v>
      </c>
    </row>
    <row r="126" spans="1:14" ht="15.75" x14ac:dyDescent="0.25">
      <c r="A126" s="35"/>
      <c r="B126" s="36"/>
      <c r="C126" s="13"/>
      <c r="D126" s="13" t="s">
        <v>212</v>
      </c>
      <c r="E126" s="36" t="s">
        <v>9</v>
      </c>
      <c r="F126" s="13"/>
      <c r="G126" s="22"/>
      <c r="H126" s="13"/>
      <c r="I126" s="13"/>
      <c r="J126" s="29"/>
      <c r="K126" s="27"/>
      <c r="L126" s="29">
        <f>SUM(L127:L137)</f>
        <v>18677736</v>
      </c>
      <c r="M126" s="27"/>
      <c r="N126" s="29">
        <f>SUM(N127:N137)</f>
        <v>16215670.800000003</v>
      </c>
    </row>
    <row r="127" spans="1:14" ht="15.75" x14ac:dyDescent="0.25">
      <c r="A127" s="35"/>
      <c r="B127" s="36"/>
      <c r="C127" s="13" t="s">
        <v>7</v>
      </c>
      <c r="D127" s="13" t="s">
        <v>122</v>
      </c>
      <c r="E127" s="36"/>
      <c r="F127" s="13">
        <v>0</v>
      </c>
      <c r="G127" s="22" t="s">
        <v>13</v>
      </c>
      <c r="H127" s="13" t="s">
        <v>10</v>
      </c>
      <c r="I127" s="13" t="s">
        <v>13</v>
      </c>
      <c r="J127" s="27">
        <v>1010700</v>
      </c>
      <c r="K127" s="27">
        <v>1.68</v>
      </c>
      <c r="L127" s="27">
        <f t="shared" ref="L127:L137" si="12">J127*K127</f>
        <v>1697976</v>
      </c>
      <c r="M127" s="27">
        <v>0.75</v>
      </c>
      <c r="N127" s="28">
        <f t="shared" ref="N127:N137" si="13">L127*M127</f>
        <v>1273482</v>
      </c>
    </row>
    <row r="128" spans="1:14" ht="15.75" x14ac:dyDescent="0.25">
      <c r="A128" s="35"/>
      <c r="B128" s="36"/>
      <c r="C128" s="13" t="s">
        <v>7</v>
      </c>
      <c r="D128" s="13" t="s">
        <v>123</v>
      </c>
      <c r="E128" s="36"/>
      <c r="F128" s="13">
        <v>1</v>
      </c>
      <c r="G128" s="22" t="s">
        <v>13</v>
      </c>
      <c r="H128" s="13" t="s">
        <v>10</v>
      </c>
      <c r="I128" s="13" t="s">
        <v>13</v>
      </c>
      <c r="J128" s="27">
        <v>1010700</v>
      </c>
      <c r="K128" s="27">
        <v>1.68</v>
      </c>
      <c r="L128" s="27">
        <f t="shared" si="12"/>
        <v>1697976</v>
      </c>
      <c r="M128" s="27">
        <v>0.9</v>
      </c>
      <c r="N128" s="28">
        <f t="shared" si="13"/>
        <v>1528178.4000000001</v>
      </c>
    </row>
    <row r="129" spans="1:14" ht="15.75" x14ac:dyDescent="0.25">
      <c r="A129" s="35"/>
      <c r="B129" s="36"/>
      <c r="C129" s="13" t="s">
        <v>7</v>
      </c>
      <c r="D129" s="13" t="s">
        <v>124</v>
      </c>
      <c r="E129" s="36"/>
      <c r="F129" s="13">
        <v>1</v>
      </c>
      <c r="G129" s="22" t="s">
        <v>13</v>
      </c>
      <c r="H129" s="13" t="s">
        <v>10</v>
      </c>
      <c r="I129" s="13" t="s">
        <v>13</v>
      </c>
      <c r="J129" s="27">
        <v>1010700</v>
      </c>
      <c r="K129" s="27">
        <v>1.68</v>
      </c>
      <c r="L129" s="27">
        <f t="shared" si="12"/>
        <v>1697976</v>
      </c>
      <c r="M129" s="27">
        <v>0.9</v>
      </c>
      <c r="N129" s="28">
        <f t="shared" si="13"/>
        <v>1528178.4000000001</v>
      </c>
    </row>
    <row r="130" spans="1:14" ht="15.75" x14ac:dyDescent="0.25">
      <c r="A130" s="35"/>
      <c r="B130" s="36"/>
      <c r="C130" s="13" t="s">
        <v>7</v>
      </c>
      <c r="D130" s="13" t="s">
        <v>125</v>
      </c>
      <c r="E130" s="36"/>
      <c r="F130" s="13">
        <v>1</v>
      </c>
      <c r="G130" s="22" t="s">
        <v>13</v>
      </c>
      <c r="H130" s="13" t="s">
        <v>10</v>
      </c>
      <c r="I130" s="13" t="s">
        <v>13</v>
      </c>
      <c r="J130" s="27">
        <v>1010700</v>
      </c>
      <c r="K130" s="27">
        <v>1.68</v>
      </c>
      <c r="L130" s="27">
        <f t="shared" si="12"/>
        <v>1697976</v>
      </c>
      <c r="M130" s="27">
        <v>0.9</v>
      </c>
      <c r="N130" s="28">
        <f t="shared" si="13"/>
        <v>1528178.4000000001</v>
      </c>
    </row>
    <row r="131" spans="1:14" ht="15.75" x14ac:dyDescent="0.25">
      <c r="A131" s="35"/>
      <c r="B131" s="36"/>
      <c r="C131" s="13" t="s">
        <v>7</v>
      </c>
      <c r="D131" s="13" t="s">
        <v>126</v>
      </c>
      <c r="E131" s="36"/>
      <c r="F131" s="13">
        <v>3</v>
      </c>
      <c r="G131" s="22" t="s">
        <v>10</v>
      </c>
      <c r="H131" s="13" t="s">
        <v>10</v>
      </c>
      <c r="I131" s="13" t="s">
        <v>10</v>
      </c>
      <c r="J131" s="27">
        <v>1010700</v>
      </c>
      <c r="K131" s="27">
        <v>1.68</v>
      </c>
      <c r="L131" s="27">
        <f t="shared" si="12"/>
        <v>1697976</v>
      </c>
      <c r="M131" s="27">
        <v>1</v>
      </c>
      <c r="N131" s="28">
        <f t="shared" si="13"/>
        <v>1697976</v>
      </c>
    </row>
    <row r="132" spans="1:14" ht="15.75" x14ac:dyDescent="0.25">
      <c r="A132" s="35"/>
      <c r="B132" s="36"/>
      <c r="C132" s="13" t="s">
        <v>7</v>
      </c>
      <c r="D132" s="13" t="s">
        <v>127</v>
      </c>
      <c r="E132" s="36"/>
      <c r="F132" s="13">
        <v>1</v>
      </c>
      <c r="G132" s="22" t="s">
        <v>13</v>
      </c>
      <c r="H132" s="13" t="s">
        <v>10</v>
      </c>
      <c r="I132" s="13" t="s">
        <v>13</v>
      </c>
      <c r="J132" s="27">
        <v>1010700</v>
      </c>
      <c r="K132" s="27">
        <v>1.68</v>
      </c>
      <c r="L132" s="27">
        <f t="shared" si="12"/>
        <v>1697976</v>
      </c>
      <c r="M132" s="27">
        <v>0.9</v>
      </c>
      <c r="N132" s="28">
        <f t="shared" si="13"/>
        <v>1528178.4000000001</v>
      </c>
    </row>
    <row r="133" spans="1:14" ht="15.75" x14ac:dyDescent="0.25">
      <c r="A133" s="35"/>
      <c r="B133" s="36"/>
      <c r="C133" s="13" t="s">
        <v>7</v>
      </c>
      <c r="D133" s="13" t="s">
        <v>128</v>
      </c>
      <c r="E133" s="36"/>
      <c r="F133" s="13">
        <v>1</v>
      </c>
      <c r="G133" s="22" t="s">
        <v>13</v>
      </c>
      <c r="H133" s="13" t="s">
        <v>10</v>
      </c>
      <c r="I133" s="13" t="s">
        <v>13</v>
      </c>
      <c r="J133" s="27">
        <v>1010700</v>
      </c>
      <c r="K133" s="27">
        <v>1.68</v>
      </c>
      <c r="L133" s="27">
        <f t="shared" si="12"/>
        <v>1697976</v>
      </c>
      <c r="M133" s="27">
        <v>0.9</v>
      </c>
      <c r="N133" s="28">
        <f t="shared" si="13"/>
        <v>1528178.4000000001</v>
      </c>
    </row>
    <row r="134" spans="1:14" ht="15.75" x14ac:dyDescent="0.25">
      <c r="A134" s="35"/>
      <c r="B134" s="36"/>
      <c r="C134" s="13" t="s">
        <v>7</v>
      </c>
      <c r="D134" s="13" t="s">
        <v>129</v>
      </c>
      <c r="E134" s="36"/>
      <c r="F134" s="13">
        <v>0</v>
      </c>
      <c r="G134" s="22" t="s">
        <v>13</v>
      </c>
      <c r="H134" s="13" t="s">
        <v>10</v>
      </c>
      <c r="I134" s="13" t="s">
        <v>13</v>
      </c>
      <c r="J134" s="27">
        <v>1010700</v>
      </c>
      <c r="K134" s="27">
        <v>1.68</v>
      </c>
      <c r="L134" s="27">
        <f t="shared" si="12"/>
        <v>1697976</v>
      </c>
      <c r="M134" s="27">
        <v>0.75</v>
      </c>
      <c r="N134" s="28">
        <f t="shared" si="13"/>
        <v>1273482</v>
      </c>
    </row>
    <row r="135" spans="1:14" ht="15.75" x14ac:dyDescent="0.25">
      <c r="A135" s="35"/>
      <c r="B135" s="36"/>
      <c r="C135" s="13" t="s">
        <v>7</v>
      </c>
      <c r="D135" s="13" t="s">
        <v>130</v>
      </c>
      <c r="E135" s="36"/>
      <c r="F135" s="13">
        <v>0</v>
      </c>
      <c r="G135" s="22" t="s">
        <v>13</v>
      </c>
      <c r="H135" s="13" t="s">
        <v>10</v>
      </c>
      <c r="I135" s="13" t="s">
        <v>13</v>
      </c>
      <c r="J135" s="27">
        <v>1010700</v>
      </c>
      <c r="K135" s="27">
        <v>1.68</v>
      </c>
      <c r="L135" s="27">
        <f t="shared" si="12"/>
        <v>1697976</v>
      </c>
      <c r="M135" s="27">
        <v>0.75</v>
      </c>
      <c r="N135" s="28">
        <f t="shared" si="13"/>
        <v>1273482</v>
      </c>
    </row>
    <row r="136" spans="1:14" ht="15.75" x14ac:dyDescent="0.25">
      <c r="A136" s="35"/>
      <c r="B136" s="36"/>
      <c r="C136" s="13" t="s">
        <v>7</v>
      </c>
      <c r="D136" s="13" t="s">
        <v>131</v>
      </c>
      <c r="E136" s="36"/>
      <c r="F136" s="13">
        <v>1</v>
      </c>
      <c r="G136" s="22" t="s">
        <v>13</v>
      </c>
      <c r="H136" s="13" t="s">
        <v>10</v>
      </c>
      <c r="I136" s="13" t="s">
        <v>13</v>
      </c>
      <c r="J136" s="27">
        <v>1010700</v>
      </c>
      <c r="K136" s="27">
        <v>1.68</v>
      </c>
      <c r="L136" s="27">
        <f t="shared" si="12"/>
        <v>1697976</v>
      </c>
      <c r="M136" s="27">
        <v>0.9</v>
      </c>
      <c r="N136" s="28">
        <f t="shared" si="13"/>
        <v>1528178.4000000001</v>
      </c>
    </row>
    <row r="137" spans="1:14" ht="15.75" x14ac:dyDescent="0.25">
      <c r="A137" s="35"/>
      <c r="B137" s="36"/>
      <c r="C137" s="13" t="s">
        <v>7</v>
      </c>
      <c r="D137" s="13" t="s">
        <v>132</v>
      </c>
      <c r="E137" s="36"/>
      <c r="F137" s="13">
        <v>1</v>
      </c>
      <c r="G137" s="22" t="s">
        <v>13</v>
      </c>
      <c r="H137" s="13" t="s">
        <v>10</v>
      </c>
      <c r="I137" s="13" t="s">
        <v>13</v>
      </c>
      <c r="J137" s="27">
        <v>1010700</v>
      </c>
      <c r="K137" s="27">
        <v>1.68</v>
      </c>
      <c r="L137" s="27">
        <f t="shared" si="12"/>
        <v>1697976</v>
      </c>
      <c r="M137" s="27">
        <v>0.9</v>
      </c>
      <c r="N137" s="28">
        <f t="shared" si="13"/>
        <v>1528178.4000000001</v>
      </c>
    </row>
    <row r="138" spans="1:14" ht="15.75" x14ac:dyDescent="0.25">
      <c r="A138" s="35">
        <v>16</v>
      </c>
      <c r="B138" s="36" t="s">
        <v>133</v>
      </c>
      <c r="C138" s="13"/>
      <c r="D138" s="24" t="s">
        <v>213</v>
      </c>
      <c r="E138" s="13"/>
      <c r="F138" s="13"/>
      <c r="G138" s="25"/>
      <c r="H138" s="24"/>
      <c r="I138" s="24"/>
      <c r="J138" s="29"/>
      <c r="K138" s="27"/>
      <c r="L138" s="29">
        <f>L139+L140</f>
        <v>22639680</v>
      </c>
      <c r="M138" s="27"/>
      <c r="N138" s="29">
        <f>N139+N140</f>
        <v>20446461</v>
      </c>
    </row>
    <row r="139" spans="1:14" ht="15.75" x14ac:dyDescent="0.25">
      <c r="A139" s="35"/>
      <c r="B139" s="36"/>
      <c r="C139" s="13" t="s">
        <v>7</v>
      </c>
      <c r="D139" s="13" t="s">
        <v>134</v>
      </c>
      <c r="E139" s="13" t="s">
        <v>40</v>
      </c>
      <c r="F139" s="13">
        <v>0</v>
      </c>
      <c r="G139" s="22" t="s">
        <v>13</v>
      </c>
      <c r="H139" s="13" t="s">
        <v>13</v>
      </c>
      <c r="I139" s="13" t="s">
        <v>13</v>
      </c>
      <c r="J139" s="27">
        <v>1010700</v>
      </c>
      <c r="K139" s="27">
        <v>1.4</v>
      </c>
      <c r="L139" s="27">
        <f>J139*K139</f>
        <v>1414980</v>
      </c>
      <c r="M139" s="27">
        <v>0.5</v>
      </c>
      <c r="N139" s="28">
        <f>L139*M139</f>
        <v>707490</v>
      </c>
    </row>
    <row r="140" spans="1:14" ht="15.75" x14ac:dyDescent="0.25">
      <c r="A140" s="35"/>
      <c r="B140" s="36"/>
      <c r="C140" s="13"/>
      <c r="D140" s="13" t="s">
        <v>212</v>
      </c>
      <c r="E140" s="36" t="s">
        <v>9</v>
      </c>
      <c r="F140" s="13"/>
      <c r="G140" s="22"/>
      <c r="H140" s="13"/>
      <c r="I140" s="13"/>
      <c r="J140" s="29"/>
      <c r="K140" s="27"/>
      <c r="L140" s="29">
        <f>SUM(L141:L155)</f>
        <v>21224700</v>
      </c>
      <c r="M140" s="27"/>
      <c r="N140" s="29">
        <f>SUM(N141:N155)</f>
        <v>19738971</v>
      </c>
    </row>
    <row r="141" spans="1:14" ht="15.75" x14ac:dyDescent="0.25">
      <c r="A141" s="35"/>
      <c r="B141" s="36"/>
      <c r="C141" s="13" t="s">
        <v>7</v>
      </c>
      <c r="D141" s="13" t="s">
        <v>135</v>
      </c>
      <c r="E141" s="36"/>
      <c r="F141" s="13">
        <v>1</v>
      </c>
      <c r="G141" s="22" t="s">
        <v>13</v>
      </c>
      <c r="H141" s="13" t="s">
        <v>10</v>
      </c>
      <c r="I141" s="13" t="s">
        <v>13</v>
      </c>
      <c r="J141" s="27">
        <v>1010700</v>
      </c>
      <c r="K141" s="27">
        <v>1.4</v>
      </c>
      <c r="L141" s="27">
        <f t="shared" ref="L141:L155" si="14">J141*K141</f>
        <v>1414980</v>
      </c>
      <c r="M141" s="27">
        <v>0.9</v>
      </c>
      <c r="N141" s="28">
        <f t="shared" ref="N141:N155" si="15">L141*M141</f>
        <v>1273482</v>
      </c>
    </row>
    <row r="142" spans="1:14" ht="15.75" x14ac:dyDescent="0.25">
      <c r="A142" s="35"/>
      <c r="B142" s="36"/>
      <c r="C142" s="13" t="s">
        <v>7</v>
      </c>
      <c r="D142" s="13" t="s">
        <v>136</v>
      </c>
      <c r="E142" s="36"/>
      <c r="F142" s="13">
        <v>2</v>
      </c>
      <c r="G142" s="22" t="s">
        <v>10</v>
      </c>
      <c r="H142" s="13" t="s">
        <v>10</v>
      </c>
      <c r="I142" s="13" t="s">
        <v>10</v>
      </c>
      <c r="J142" s="27">
        <v>1010700</v>
      </c>
      <c r="K142" s="27">
        <v>1.4</v>
      </c>
      <c r="L142" s="27">
        <f t="shared" si="14"/>
        <v>1414980</v>
      </c>
      <c r="M142" s="27">
        <v>1</v>
      </c>
      <c r="N142" s="28">
        <f t="shared" si="15"/>
        <v>1414980</v>
      </c>
    </row>
    <row r="143" spans="1:14" ht="15.75" x14ac:dyDescent="0.25">
      <c r="A143" s="35"/>
      <c r="B143" s="36"/>
      <c r="C143" s="13" t="s">
        <v>7</v>
      </c>
      <c r="D143" s="13" t="s">
        <v>137</v>
      </c>
      <c r="E143" s="36"/>
      <c r="F143" s="13">
        <v>1</v>
      </c>
      <c r="G143" s="22" t="s">
        <v>13</v>
      </c>
      <c r="H143" s="13" t="s">
        <v>10</v>
      </c>
      <c r="I143" s="13" t="s">
        <v>13</v>
      </c>
      <c r="J143" s="27">
        <v>1010700</v>
      </c>
      <c r="K143" s="27">
        <v>1.4</v>
      </c>
      <c r="L143" s="27">
        <f t="shared" si="14"/>
        <v>1414980</v>
      </c>
      <c r="M143" s="27">
        <v>0.9</v>
      </c>
      <c r="N143" s="28">
        <f t="shared" si="15"/>
        <v>1273482</v>
      </c>
    </row>
    <row r="144" spans="1:14" ht="15.75" x14ac:dyDescent="0.25">
      <c r="A144" s="35"/>
      <c r="B144" s="36"/>
      <c r="C144" s="13" t="s">
        <v>7</v>
      </c>
      <c r="D144" s="13" t="s">
        <v>138</v>
      </c>
      <c r="E144" s="36"/>
      <c r="F144" s="13">
        <v>1</v>
      </c>
      <c r="G144" s="22" t="s">
        <v>13</v>
      </c>
      <c r="H144" s="13" t="s">
        <v>10</v>
      </c>
      <c r="I144" s="13" t="s">
        <v>13</v>
      </c>
      <c r="J144" s="27">
        <v>1010700</v>
      </c>
      <c r="K144" s="27">
        <v>1.4</v>
      </c>
      <c r="L144" s="27">
        <f t="shared" si="14"/>
        <v>1414980</v>
      </c>
      <c r="M144" s="27">
        <v>0.9</v>
      </c>
      <c r="N144" s="28">
        <f t="shared" si="15"/>
        <v>1273482</v>
      </c>
    </row>
    <row r="145" spans="1:14" ht="15.75" x14ac:dyDescent="0.25">
      <c r="A145" s="35"/>
      <c r="B145" s="36"/>
      <c r="C145" s="13" t="s">
        <v>7</v>
      </c>
      <c r="D145" s="13" t="s">
        <v>139</v>
      </c>
      <c r="E145" s="36"/>
      <c r="F145" s="13">
        <v>1</v>
      </c>
      <c r="G145" s="22" t="s">
        <v>13</v>
      </c>
      <c r="H145" s="13" t="s">
        <v>10</v>
      </c>
      <c r="I145" s="13" t="s">
        <v>13</v>
      </c>
      <c r="J145" s="27">
        <v>1010700</v>
      </c>
      <c r="K145" s="27">
        <v>1.4</v>
      </c>
      <c r="L145" s="27">
        <f t="shared" si="14"/>
        <v>1414980</v>
      </c>
      <c r="M145" s="27">
        <v>0.9</v>
      </c>
      <c r="N145" s="28">
        <f t="shared" si="15"/>
        <v>1273482</v>
      </c>
    </row>
    <row r="146" spans="1:14" ht="15.75" x14ac:dyDescent="0.25">
      <c r="A146" s="35"/>
      <c r="B146" s="36"/>
      <c r="C146" s="13" t="s">
        <v>7</v>
      </c>
      <c r="D146" s="13" t="s">
        <v>140</v>
      </c>
      <c r="E146" s="36"/>
      <c r="F146" s="13">
        <v>1</v>
      </c>
      <c r="G146" s="22" t="s">
        <v>13</v>
      </c>
      <c r="H146" s="13" t="s">
        <v>10</v>
      </c>
      <c r="I146" s="13" t="s">
        <v>13</v>
      </c>
      <c r="J146" s="27">
        <v>1010700</v>
      </c>
      <c r="K146" s="27">
        <v>1.4</v>
      </c>
      <c r="L146" s="27">
        <f t="shared" si="14"/>
        <v>1414980</v>
      </c>
      <c r="M146" s="27">
        <v>0.9</v>
      </c>
      <c r="N146" s="28">
        <f t="shared" si="15"/>
        <v>1273482</v>
      </c>
    </row>
    <row r="147" spans="1:14" ht="15.75" x14ac:dyDescent="0.25">
      <c r="A147" s="35"/>
      <c r="B147" s="36"/>
      <c r="C147" s="13" t="s">
        <v>7</v>
      </c>
      <c r="D147" s="13" t="s">
        <v>141</v>
      </c>
      <c r="E147" s="36"/>
      <c r="F147" s="13">
        <v>2</v>
      </c>
      <c r="G147" s="22" t="s">
        <v>10</v>
      </c>
      <c r="H147" s="13" t="s">
        <v>10</v>
      </c>
      <c r="I147" s="13" t="s">
        <v>10</v>
      </c>
      <c r="J147" s="27">
        <v>1010700</v>
      </c>
      <c r="K147" s="27">
        <v>1.4</v>
      </c>
      <c r="L147" s="27">
        <f t="shared" si="14"/>
        <v>1414980</v>
      </c>
      <c r="M147" s="27">
        <v>1</v>
      </c>
      <c r="N147" s="28">
        <f t="shared" si="15"/>
        <v>1414980</v>
      </c>
    </row>
    <row r="148" spans="1:14" ht="15.75" x14ac:dyDescent="0.25">
      <c r="A148" s="35"/>
      <c r="B148" s="36"/>
      <c r="C148" s="13" t="s">
        <v>7</v>
      </c>
      <c r="D148" s="13" t="s">
        <v>142</v>
      </c>
      <c r="E148" s="36"/>
      <c r="F148" s="13">
        <v>0</v>
      </c>
      <c r="G148" s="22" t="s">
        <v>13</v>
      </c>
      <c r="H148" s="13" t="s">
        <v>10</v>
      </c>
      <c r="I148" s="13" t="s">
        <v>13</v>
      </c>
      <c r="J148" s="27">
        <v>1010700</v>
      </c>
      <c r="K148" s="27">
        <v>1.4</v>
      </c>
      <c r="L148" s="27">
        <f t="shared" si="14"/>
        <v>1414980</v>
      </c>
      <c r="M148" s="27">
        <v>0.75</v>
      </c>
      <c r="N148" s="28">
        <f t="shared" si="15"/>
        <v>1061235</v>
      </c>
    </row>
    <row r="149" spans="1:14" ht="15.75" x14ac:dyDescent="0.25">
      <c r="A149" s="35"/>
      <c r="B149" s="36"/>
      <c r="C149" s="13" t="s">
        <v>7</v>
      </c>
      <c r="D149" s="13" t="s">
        <v>143</v>
      </c>
      <c r="E149" s="36"/>
      <c r="F149" s="13">
        <v>2</v>
      </c>
      <c r="G149" s="22" t="s">
        <v>10</v>
      </c>
      <c r="H149" s="13" t="s">
        <v>10</v>
      </c>
      <c r="I149" s="13" t="s">
        <v>10</v>
      </c>
      <c r="J149" s="27">
        <v>1010700</v>
      </c>
      <c r="K149" s="27">
        <v>1.4</v>
      </c>
      <c r="L149" s="27">
        <f t="shared" si="14"/>
        <v>1414980</v>
      </c>
      <c r="M149" s="27">
        <v>1</v>
      </c>
      <c r="N149" s="28">
        <f t="shared" si="15"/>
        <v>1414980</v>
      </c>
    </row>
    <row r="150" spans="1:14" ht="15.75" x14ac:dyDescent="0.25">
      <c r="A150" s="35"/>
      <c r="B150" s="36"/>
      <c r="C150" s="13" t="s">
        <v>7</v>
      </c>
      <c r="D150" s="13" t="s">
        <v>144</v>
      </c>
      <c r="E150" s="36"/>
      <c r="F150" s="13">
        <v>1</v>
      </c>
      <c r="G150" s="22" t="s">
        <v>13</v>
      </c>
      <c r="H150" s="13" t="s">
        <v>10</v>
      </c>
      <c r="I150" s="13" t="s">
        <v>13</v>
      </c>
      <c r="J150" s="27">
        <v>1010700</v>
      </c>
      <c r="K150" s="27">
        <v>1.4</v>
      </c>
      <c r="L150" s="27">
        <f t="shared" si="14"/>
        <v>1414980</v>
      </c>
      <c r="M150" s="27">
        <v>0.9</v>
      </c>
      <c r="N150" s="28">
        <f t="shared" si="15"/>
        <v>1273482</v>
      </c>
    </row>
    <row r="151" spans="1:14" ht="15.75" x14ac:dyDescent="0.25">
      <c r="A151" s="35"/>
      <c r="B151" s="36"/>
      <c r="C151" s="13" t="s">
        <v>7</v>
      </c>
      <c r="D151" s="13" t="s">
        <v>145</v>
      </c>
      <c r="E151" s="36"/>
      <c r="F151" s="13">
        <v>2</v>
      </c>
      <c r="G151" s="22" t="s">
        <v>10</v>
      </c>
      <c r="H151" s="13" t="s">
        <v>10</v>
      </c>
      <c r="I151" s="13" t="s">
        <v>10</v>
      </c>
      <c r="J151" s="27">
        <v>1010700</v>
      </c>
      <c r="K151" s="27">
        <v>1.4</v>
      </c>
      <c r="L151" s="27">
        <f t="shared" si="14"/>
        <v>1414980</v>
      </c>
      <c r="M151" s="27">
        <v>1</v>
      </c>
      <c r="N151" s="28">
        <f t="shared" si="15"/>
        <v>1414980</v>
      </c>
    </row>
    <row r="152" spans="1:14" ht="15.75" x14ac:dyDescent="0.25">
      <c r="A152" s="35"/>
      <c r="B152" s="36"/>
      <c r="C152" s="13" t="s">
        <v>7</v>
      </c>
      <c r="D152" s="13" t="s">
        <v>146</v>
      </c>
      <c r="E152" s="36"/>
      <c r="F152" s="13">
        <v>1</v>
      </c>
      <c r="G152" s="22" t="s">
        <v>13</v>
      </c>
      <c r="H152" s="13" t="s">
        <v>10</v>
      </c>
      <c r="I152" s="13" t="s">
        <v>13</v>
      </c>
      <c r="J152" s="27">
        <v>1010700</v>
      </c>
      <c r="K152" s="27">
        <v>1.4</v>
      </c>
      <c r="L152" s="27">
        <f t="shared" si="14"/>
        <v>1414980</v>
      </c>
      <c r="M152" s="27">
        <v>0.9</v>
      </c>
      <c r="N152" s="28">
        <f t="shared" si="15"/>
        <v>1273482</v>
      </c>
    </row>
    <row r="153" spans="1:14" ht="15.75" x14ac:dyDescent="0.25">
      <c r="A153" s="35"/>
      <c r="B153" s="36"/>
      <c r="C153" s="13" t="s">
        <v>7</v>
      </c>
      <c r="D153" s="13" t="s">
        <v>147</v>
      </c>
      <c r="E153" s="36"/>
      <c r="F153" s="13">
        <v>2</v>
      </c>
      <c r="G153" s="22" t="s">
        <v>10</v>
      </c>
      <c r="H153" s="13" t="s">
        <v>10</v>
      </c>
      <c r="I153" s="13" t="s">
        <v>10</v>
      </c>
      <c r="J153" s="27">
        <v>1010700</v>
      </c>
      <c r="K153" s="27">
        <v>1.4</v>
      </c>
      <c r="L153" s="27">
        <f t="shared" si="14"/>
        <v>1414980</v>
      </c>
      <c r="M153" s="27">
        <v>1</v>
      </c>
      <c r="N153" s="28">
        <f t="shared" si="15"/>
        <v>1414980</v>
      </c>
    </row>
    <row r="154" spans="1:14" ht="15.75" x14ac:dyDescent="0.25">
      <c r="A154" s="35"/>
      <c r="B154" s="36"/>
      <c r="C154" s="13" t="s">
        <v>7</v>
      </c>
      <c r="D154" s="13" t="s">
        <v>148</v>
      </c>
      <c r="E154" s="36"/>
      <c r="F154" s="13">
        <v>1</v>
      </c>
      <c r="G154" s="22" t="s">
        <v>13</v>
      </c>
      <c r="H154" s="13" t="s">
        <v>10</v>
      </c>
      <c r="I154" s="13" t="s">
        <v>13</v>
      </c>
      <c r="J154" s="27">
        <v>1010700</v>
      </c>
      <c r="K154" s="27">
        <v>1.4</v>
      </c>
      <c r="L154" s="27">
        <f t="shared" si="14"/>
        <v>1414980</v>
      </c>
      <c r="M154" s="27">
        <v>0.9</v>
      </c>
      <c r="N154" s="28">
        <f t="shared" si="15"/>
        <v>1273482</v>
      </c>
    </row>
    <row r="155" spans="1:14" ht="15.75" x14ac:dyDescent="0.25">
      <c r="A155" s="35"/>
      <c r="B155" s="36"/>
      <c r="C155" s="13" t="s">
        <v>7</v>
      </c>
      <c r="D155" s="13" t="s">
        <v>149</v>
      </c>
      <c r="E155" s="36"/>
      <c r="F155" s="13">
        <v>2</v>
      </c>
      <c r="G155" s="22" t="s">
        <v>10</v>
      </c>
      <c r="H155" s="13" t="s">
        <v>10</v>
      </c>
      <c r="I155" s="13" t="s">
        <v>10</v>
      </c>
      <c r="J155" s="27">
        <v>1010700</v>
      </c>
      <c r="K155" s="27">
        <v>1.4</v>
      </c>
      <c r="L155" s="27">
        <f t="shared" si="14"/>
        <v>1414980</v>
      </c>
      <c r="M155" s="27">
        <v>1</v>
      </c>
      <c r="N155" s="28">
        <f t="shared" si="15"/>
        <v>1414980</v>
      </c>
    </row>
    <row r="156" spans="1:14" ht="15.75" x14ac:dyDescent="0.25">
      <c r="A156" s="35">
        <v>17</v>
      </c>
      <c r="B156" s="36" t="s">
        <v>150</v>
      </c>
      <c r="C156" s="13"/>
      <c r="D156" s="24" t="s">
        <v>212</v>
      </c>
      <c r="E156" s="13"/>
      <c r="F156" s="13"/>
      <c r="G156" s="25"/>
      <c r="H156" s="24"/>
      <c r="I156" s="24"/>
      <c r="J156" s="32"/>
      <c r="K156" s="27"/>
      <c r="L156" s="32">
        <f>L157+L162+L188</f>
        <v>45517780</v>
      </c>
      <c r="M156" s="27"/>
      <c r="N156" s="32">
        <f>N157+N162+N188</f>
        <v>39834018</v>
      </c>
    </row>
    <row r="157" spans="1:14" ht="15.75" x14ac:dyDescent="0.25">
      <c r="A157" s="35"/>
      <c r="B157" s="36"/>
      <c r="C157" s="13"/>
      <c r="D157" s="13" t="s">
        <v>212</v>
      </c>
      <c r="E157" s="36" t="s">
        <v>40</v>
      </c>
      <c r="F157" s="13"/>
      <c r="G157" s="22"/>
      <c r="H157" s="13"/>
      <c r="I157" s="13"/>
      <c r="J157" s="29"/>
      <c r="K157" s="27"/>
      <c r="L157" s="29">
        <f>SUM(L158:L161)</f>
        <v>5659920</v>
      </c>
      <c r="M157" s="27"/>
      <c r="N157" s="29">
        <f>SUM(N158:N161)</f>
        <v>4244940</v>
      </c>
    </row>
    <row r="158" spans="1:14" ht="15.75" x14ac:dyDescent="0.25">
      <c r="A158" s="35"/>
      <c r="B158" s="36"/>
      <c r="C158" s="13" t="s">
        <v>7</v>
      </c>
      <c r="D158" s="13" t="s">
        <v>151</v>
      </c>
      <c r="E158" s="36"/>
      <c r="F158" s="13">
        <v>1</v>
      </c>
      <c r="G158" s="22" t="s">
        <v>13</v>
      </c>
      <c r="H158" s="13" t="s">
        <v>13</v>
      </c>
      <c r="I158" s="13" t="s">
        <v>13</v>
      </c>
      <c r="J158" s="27">
        <v>1010700</v>
      </c>
      <c r="K158" s="27">
        <v>1.4</v>
      </c>
      <c r="L158" s="27">
        <f>J158*K158</f>
        <v>1414980</v>
      </c>
      <c r="M158" s="27">
        <v>0.75</v>
      </c>
      <c r="N158" s="28">
        <f>L158*M158</f>
        <v>1061235</v>
      </c>
    </row>
    <row r="159" spans="1:14" ht="15.75" x14ac:dyDescent="0.25">
      <c r="A159" s="35"/>
      <c r="B159" s="36"/>
      <c r="C159" s="13" t="s">
        <v>7</v>
      </c>
      <c r="D159" s="13" t="s">
        <v>152</v>
      </c>
      <c r="E159" s="36"/>
      <c r="F159" s="13">
        <v>1</v>
      </c>
      <c r="G159" s="22" t="s">
        <v>13</v>
      </c>
      <c r="H159" s="13" t="s">
        <v>13</v>
      </c>
      <c r="I159" s="13" t="s">
        <v>13</v>
      </c>
      <c r="J159" s="27">
        <v>1010700</v>
      </c>
      <c r="K159" s="27">
        <v>1.4</v>
      </c>
      <c r="L159" s="27">
        <f>J159*K159</f>
        <v>1414980</v>
      </c>
      <c r="M159" s="27">
        <v>0.75</v>
      </c>
      <c r="N159" s="28">
        <f>L159*M159</f>
        <v>1061235</v>
      </c>
    </row>
    <row r="160" spans="1:14" ht="15.75" x14ac:dyDescent="0.25">
      <c r="A160" s="35"/>
      <c r="B160" s="36"/>
      <c r="C160" s="13" t="s">
        <v>7</v>
      </c>
      <c r="D160" s="13" t="s">
        <v>153</v>
      </c>
      <c r="E160" s="36"/>
      <c r="F160" s="13">
        <v>1</v>
      </c>
      <c r="G160" s="22" t="s">
        <v>13</v>
      </c>
      <c r="H160" s="13" t="s">
        <v>13</v>
      </c>
      <c r="I160" s="13" t="s">
        <v>13</v>
      </c>
      <c r="J160" s="27">
        <v>1010700</v>
      </c>
      <c r="K160" s="27">
        <v>1.4</v>
      </c>
      <c r="L160" s="27">
        <f>J160*K160</f>
        <v>1414980</v>
      </c>
      <c r="M160" s="27">
        <v>0.75</v>
      </c>
      <c r="N160" s="28">
        <f>L160*M160</f>
        <v>1061235</v>
      </c>
    </row>
    <row r="161" spans="1:14" ht="15.75" x14ac:dyDescent="0.25">
      <c r="A161" s="35"/>
      <c r="B161" s="36"/>
      <c r="C161" s="13" t="s">
        <v>7</v>
      </c>
      <c r="D161" s="13" t="s">
        <v>154</v>
      </c>
      <c r="E161" s="36"/>
      <c r="F161" s="13">
        <v>1</v>
      </c>
      <c r="G161" s="22" t="s">
        <v>13</v>
      </c>
      <c r="H161" s="13" t="s">
        <v>13</v>
      </c>
      <c r="I161" s="13" t="s">
        <v>13</v>
      </c>
      <c r="J161" s="27">
        <v>1010700</v>
      </c>
      <c r="K161" s="27">
        <v>1.4</v>
      </c>
      <c r="L161" s="27">
        <f>J161*K161</f>
        <v>1414980</v>
      </c>
      <c r="M161" s="27">
        <v>0.75</v>
      </c>
      <c r="N161" s="28">
        <f>L161*M161</f>
        <v>1061235</v>
      </c>
    </row>
    <row r="162" spans="1:14" ht="15.75" x14ac:dyDescent="0.25">
      <c r="A162" s="35"/>
      <c r="B162" s="36"/>
      <c r="C162" s="13"/>
      <c r="D162" s="13" t="s">
        <v>212</v>
      </c>
      <c r="E162" s="36" t="s">
        <v>9</v>
      </c>
      <c r="F162" s="13"/>
      <c r="G162" s="22"/>
      <c r="H162" s="13"/>
      <c r="I162" s="13"/>
      <c r="J162" s="29"/>
      <c r="K162" s="27"/>
      <c r="L162" s="29">
        <f>SUM(L163:L187)</f>
        <v>35374500</v>
      </c>
      <c r="M162" s="27"/>
      <c r="N162" s="29">
        <f>SUM(N163:N187)</f>
        <v>31554054</v>
      </c>
    </row>
    <row r="163" spans="1:14" ht="15.75" x14ac:dyDescent="0.25">
      <c r="A163" s="35"/>
      <c r="B163" s="36"/>
      <c r="C163" s="13" t="s">
        <v>7</v>
      </c>
      <c r="D163" s="13" t="s">
        <v>155</v>
      </c>
      <c r="E163" s="36"/>
      <c r="F163" s="13">
        <v>1</v>
      </c>
      <c r="G163" s="22" t="s">
        <v>13</v>
      </c>
      <c r="H163" s="13" t="s">
        <v>10</v>
      </c>
      <c r="I163" s="13" t="s">
        <v>13</v>
      </c>
      <c r="J163" s="27">
        <v>1010700</v>
      </c>
      <c r="K163" s="27">
        <v>1.4</v>
      </c>
      <c r="L163" s="27">
        <f t="shared" ref="L163:L187" si="16">J163*K163</f>
        <v>1414980</v>
      </c>
      <c r="M163" s="27">
        <v>0.9</v>
      </c>
      <c r="N163" s="28">
        <f t="shared" ref="N163:N187" si="17">L163*M163</f>
        <v>1273482</v>
      </c>
    </row>
    <row r="164" spans="1:14" ht="15.75" x14ac:dyDescent="0.25">
      <c r="A164" s="35"/>
      <c r="B164" s="36"/>
      <c r="C164" s="13" t="s">
        <v>7</v>
      </c>
      <c r="D164" s="13" t="s">
        <v>156</v>
      </c>
      <c r="E164" s="36"/>
      <c r="F164" s="13">
        <v>1</v>
      </c>
      <c r="G164" s="22" t="s">
        <v>13</v>
      </c>
      <c r="H164" s="13" t="s">
        <v>10</v>
      </c>
      <c r="I164" s="13" t="s">
        <v>13</v>
      </c>
      <c r="J164" s="27">
        <v>1010700</v>
      </c>
      <c r="K164" s="27">
        <v>1.4</v>
      </c>
      <c r="L164" s="27">
        <f t="shared" si="16"/>
        <v>1414980</v>
      </c>
      <c r="M164" s="27">
        <v>0.9</v>
      </c>
      <c r="N164" s="28">
        <f t="shared" si="17"/>
        <v>1273482</v>
      </c>
    </row>
    <row r="165" spans="1:14" ht="15.75" x14ac:dyDescent="0.25">
      <c r="A165" s="35"/>
      <c r="B165" s="36"/>
      <c r="C165" s="13" t="s">
        <v>7</v>
      </c>
      <c r="D165" s="13" t="s">
        <v>157</v>
      </c>
      <c r="E165" s="36"/>
      <c r="F165" s="13">
        <v>1</v>
      </c>
      <c r="G165" s="31" t="s">
        <v>13</v>
      </c>
      <c r="H165" s="13" t="s">
        <v>10</v>
      </c>
      <c r="I165" s="13" t="s">
        <v>13</v>
      </c>
      <c r="J165" s="27">
        <v>1010700</v>
      </c>
      <c r="K165" s="27">
        <v>1.4</v>
      </c>
      <c r="L165" s="27">
        <f t="shared" si="16"/>
        <v>1414980</v>
      </c>
      <c r="M165" s="27">
        <v>0.9</v>
      </c>
      <c r="N165" s="28">
        <f t="shared" si="17"/>
        <v>1273482</v>
      </c>
    </row>
    <row r="166" spans="1:14" ht="15.75" x14ac:dyDescent="0.25">
      <c r="A166" s="35"/>
      <c r="B166" s="36"/>
      <c r="C166" s="13" t="s">
        <v>7</v>
      </c>
      <c r="D166" s="13" t="s">
        <v>158</v>
      </c>
      <c r="E166" s="36"/>
      <c r="F166" s="13">
        <v>1</v>
      </c>
      <c r="G166" s="22" t="s">
        <v>13</v>
      </c>
      <c r="H166" s="13" t="s">
        <v>10</v>
      </c>
      <c r="I166" s="13" t="s">
        <v>13</v>
      </c>
      <c r="J166" s="27">
        <v>1010700</v>
      </c>
      <c r="K166" s="27">
        <v>1.4</v>
      </c>
      <c r="L166" s="27">
        <f t="shared" si="16"/>
        <v>1414980</v>
      </c>
      <c r="M166" s="27">
        <v>0.9</v>
      </c>
      <c r="N166" s="28">
        <f t="shared" si="17"/>
        <v>1273482</v>
      </c>
    </row>
    <row r="167" spans="1:14" ht="15.75" x14ac:dyDescent="0.25">
      <c r="A167" s="35"/>
      <c r="B167" s="36"/>
      <c r="C167" s="13" t="s">
        <v>7</v>
      </c>
      <c r="D167" s="13" t="s">
        <v>159</v>
      </c>
      <c r="E167" s="36"/>
      <c r="F167" s="13">
        <v>1</v>
      </c>
      <c r="G167" s="22" t="s">
        <v>13</v>
      </c>
      <c r="H167" s="13" t="s">
        <v>10</v>
      </c>
      <c r="I167" s="13" t="s">
        <v>13</v>
      </c>
      <c r="J167" s="27">
        <v>1010700</v>
      </c>
      <c r="K167" s="27">
        <v>1.4</v>
      </c>
      <c r="L167" s="27">
        <f t="shared" si="16"/>
        <v>1414980</v>
      </c>
      <c r="M167" s="27">
        <v>0.9</v>
      </c>
      <c r="N167" s="28">
        <f t="shared" si="17"/>
        <v>1273482</v>
      </c>
    </row>
    <row r="168" spans="1:14" ht="15.75" x14ac:dyDescent="0.25">
      <c r="A168" s="35"/>
      <c r="B168" s="36"/>
      <c r="C168" s="13" t="s">
        <v>7</v>
      </c>
      <c r="D168" s="13" t="s">
        <v>160</v>
      </c>
      <c r="E168" s="36"/>
      <c r="F168" s="13">
        <v>1</v>
      </c>
      <c r="G168" s="22" t="s">
        <v>13</v>
      </c>
      <c r="H168" s="13" t="s">
        <v>10</v>
      </c>
      <c r="I168" s="13" t="s">
        <v>13</v>
      </c>
      <c r="J168" s="27">
        <v>1010700</v>
      </c>
      <c r="K168" s="27">
        <v>1.4</v>
      </c>
      <c r="L168" s="27">
        <f t="shared" si="16"/>
        <v>1414980</v>
      </c>
      <c r="M168" s="27">
        <v>0.9</v>
      </c>
      <c r="N168" s="28">
        <f t="shared" si="17"/>
        <v>1273482</v>
      </c>
    </row>
    <row r="169" spans="1:14" ht="15.75" x14ac:dyDescent="0.25">
      <c r="A169" s="35"/>
      <c r="B169" s="36"/>
      <c r="C169" s="13" t="s">
        <v>7</v>
      </c>
      <c r="D169" s="13" t="s">
        <v>161</v>
      </c>
      <c r="E169" s="36"/>
      <c r="F169" s="13">
        <v>1</v>
      </c>
      <c r="G169" s="22" t="s">
        <v>13</v>
      </c>
      <c r="H169" s="13" t="s">
        <v>10</v>
      </c>
      <c r="I169" s="13" t="s">
        <v>13</v>
      </c>
      <c r="J169" s="27">
        <v>1010700</v>
      </c>
      <c r="K169" s="27">
        <v>1.4</v>
      </c>
      <c r="L169" s="27">
        <f t="shared" si="16"/>
        <v>1414980</v>
      </c>
      <c r="M169" s="27">
        <v>0.9</v>
      </c>
      <c r="N169" s="28">
        <f t="shared" si="17"/>
        <v>1273482</v>
      </c>
    </row>
    <row r="170" spans="1:14" ht="15.75" x14ac:dyDescent="0.25">
      <c r="A170" s="35"/>
      <c r="B170" s="36"/>
      <c r="C170" s="13" t="s">
        <v>7</v>
      </c>
      <c r="D170" s="13" t="s">
        <v>162</v>
      </c>
      <c r="E170" s="36"/>
      <c r="F170" s="13">
        <v>1</v>
      </c>
      <c r="G170" s="22" t="s">
        <v>13</v>
      </c>
      <c r="H170" s="13" t="s">
        <v>10</v>
      </c>
      <c r="I170" s="13" t="s">
        <v>13</v>
      </c>
      <c r="J170" s="27">
        <v>1010700</v>
      </c>
      <c r="K170" s="27">
        <v>1.4</v>
      </c>
      <c r="L170" s="27">
        <f t="shared" si="16"/>
        <v>1414980</v>
      </c>
      <c r="M170" s="27">
        <v>0.9</v>
      </c>
      <c r="N170" s="28">
        <f t="shared" si="17"/>
        <v>1273482</v>
      </c>
    </row>
    <row r="171" spans="1:14" ht="15.75" x14ac:dyDescent="0.25">
      <c r="A171" s="35"/>
      <c r="B171" s="36"/>
      <c r="C171" s="13" t="s">
        <v>7</v>
      </c>
      <c r="D171" s="13" t="s">
        <v>163</v>
      </c>
      <c r="E171" s="36"/>
      <c r="F171" s="13">
        <v>1</v>
      </c>
      <c r="G171" s="22" t="s">
        <v>13</v>
      </c>
      <c r="H171" s="13" t="s">
        <v>10</v>
      </c>
      <c r="I171" s="13" t="s">
        <v>13</v>
      </c>
      <c r="J171" s="27">
        <v>1010700</v>
      </c>
      <c r="K171" s="27">
        <v>1.4</v>
      </c>
      <c r="L171" s="27">
        <f t="shared" si="16"/>
        <v>1414980</v>
      </c>
      <c r="M171" s="27">
        <v>0.9</v>
      </c>
      <c r="N171" s="28">
        <f t="shared" si="17"/>
        <v>1273482</v>
      </c>
    </row>
    <row r="172" spans="1:14" ht="15.75" x14ac:dyDescent="0.25">
      <c r="A172" s="35"/>
      <c r="B172" s="36"/>
      <c r="C172" s="13" t="s">
        <v>7</v>
      </c>
      <c r="D172" s="13" t="s">
        <v>164</v>
      </c>
      <c r="E172" s="36"/>
      <c r="F172" s="13">
        <v>1</v>
      </c>
      <c r="G172" s="22" t="s">
        <v>13</v>
      </c>
      <c r="H172" s="13" t="s">
        <v>10</v>
      </c>
      <c r="I172" s="13" t="s">
        <v>13</v>
      </c>
      <c r="J172" s="27">
        <v>1010700</v>
      </c>
      <c r="K172" s="27">
        <v>1.4</v>
      </c>
      <c r="L172" s="27">
        <f t="shared" si="16"/>
        <v>1414980</v>
      </c>
      <c r="M172" s="27">
        <v>0.9</v>
      </c>
      <c r="N172" s="28">
        <f t="shared" si="17"/>
        <v>1273482</v>
      </c>
    </row>
    <row r="173" spans="1:14" ht="15.75" x14ac:dyDescent="0.25">
      <c r="A173" s="35"/>
      <c r="B173" s="36"/>
      <c r="C173" s="13" t="s">
        <v>7</v>
      </c>
      <c r="D173" s="13" t="s">
        <v>165</v>
      </c>
      <c r="E173" s="36"/>
      <c r="F173" s="13">
        <v>1</v>
      </c>
      <c r="G173" s="22" t="s">
        <v>13</v>
      </c>
      <c r="H173" s="13" t="s">
        <v>10</v>
      </c>
      <c r="I173" s="13" t="s">
        <v>13</v>
      </c>
      <c r="J173" s="27">
        <v>1010700</v>
      </c>
      <c r="K173" s="27">
        <v>1.4</v>
      </c>
      <c r="L173" s="27">
        <f t="shared" si="16"/>
        <v>1414980</v>
      </c>
      <c r="M173" s="27">
        <v>0.9</v>
      </c>
      <c r="N173" s="28">
        <f t="shared" si="17"/>
        <v>1273482</v>
      </c>
    </row>
    <row r="174" spans="1:14" ht="15.75" x14ac:dyDescent="0.25">
      <c r="A174" s="35"/>
      <c r="B174" s="36"/>
      <c r="C174" s="13" t="s">
        <v>7</v>
      </c>
      <c r="D174" s="13" t="s">
        <v>166</v>
      </c>
      <c r="E174" s="36"/>
      <c r="F174" s="13">
        <v>1</v>
      </c>
      <c r="G174" s="22" t="s">
        <v>13</v>
      </c>
      <c r="H174" s="13" t="s">
        <v>10</v>
      </c>
      <c r="I174" s="13" t="s">
        <v>13</v>
      </c>
      <c r="J174" s="27">
        <v>1010700</v>
      </c>
      <c r="K174" s="27">
        <v>1.4</v>
      </c>
      <c r="L174" s="27">
        <f t="shared" si="16"/>
        <v>1414980</v>
      </c>
      <c r="M174" s="27">
        <v>0.9</v>
      </c>
      <c r="N174" s="28">
        <f t="shared" si="17"/>
        <v>1273482</v>
      </c>
    </row>
    <row r="175" spans="1:14" ht="15.75" x14ac:dyDescent="0.25">
      <c r="A175" s="35"/>
      <c r="B175" s="36"/>
      <c r="C175" s="13" t="s">
        <v>7</v>
      </c>
      <c r="D175" s="13" t="s">
        <v>167</v>
      </c>
      <c r="E175" s="36"/>
      <c r="F175" s="13">
        <v>1</v>
      </c>
      <c r="G175" s="22" t="s">
        <v>13</v>
      </c>
      <c r="H175" s="13" t="s">
        <v>10</v>
      </c>
      <c r="I175" s="13" t="s">
        <v>13</v>
      </c>
      <c r="J175" s="27">
        <v>1010700</v>
      </c>
      <c r="K175" s="27">
        <v>1.4</v>
      </c>
      <c r="L175" s="27">
        <f t="shared" si="16"/>
        <v>1414980</v>
      </c>
      <c r="M175" s="27">
        <v>0.9</v>
      </c>
      <c r="N175" s="28">
        <f t="shared" si="17"/>
        <v>1273482</v>
      </c>
    </row>
    <row r="176" spans="1:14" ht="15.75" x14ac:dyDescent="0.25">
      <c r="A176" s="35"/>
      <c r="B176" s="36"/>
      <c r="C176" s="13" t="s">
        <v>7</v>
      </c>
      <c r="D176" s="13" t="s">
        <v>168</v>
      </c>
      <c r="E176" s="36"/>
      <c r="F176" s="13">
        <v>1</v>
      </c>
      <c r="G176" s="22" t="s">
        <v>13</v>
      </c>
      <c r="H176" s="13" t="s">
        <v>10</v>
      </c>
      <c r="I176" s="13" t="s">
        <v>13</v>
      </c>
      <c r="J176" s="27">
        <v>1010700</v>
      </c>
      <c r="K176" s="27">
        <v>1.4</v>
      </c>
      <c r="L176" s="27">
        <f t="shared" si="16"/>
        <v>1414980</v>
      </c>
      <c r="M176" s="27">
        <v>0.9</v>
      </c>
      <c r="N176" s="28">
        <f t="shared" si="17"/>
        <v>1273482</v>
      </c>
    </row>
    <row r="177" spans="1:14" ht="15.75" x14ac:dyDescent="0.25">
      <c r="A177" s="35"/>
      <c r="B177" s="36"/>
      <c r="C177" s="13" t="s">
        <v>7</v>
      </c>
      <c r="D177" s="13" t="s">
        <v>169</v>
      </c>
      <c r="E177" s="36"/>
      <c r="F177" s="13">
        <v>1</v>
      </c>
      <c r="G177" s="22" t="s">
        <v>13</v>
      </c>
      <c r="H177" s="13" t="s">
        <v>10</v>
      </c>
      <c r="I177" s="13" t="s">
        <v>13</v>
      </c>
      <c r="J177" s="27">
        <v>1010700</v>
      </c>
      <c r="K177" s="27">
        <v>1.4</v>
      </c>
      <c r="L177" s="27">
        <f t="shared" si="16"/>
        <v>1414980</v>
      </c>
      <c r="M177" s="27">
        <v>0.9</v>
      </c>
      <c r="N177" s="28">
        <f t="shared" si="17"/>
        <v>1273482</v>
      </c>
    </row>
    <row r="178" spans="1:14" ht="15.75" x14ac:dyDescent="0.25">
      <c r="A178" s="35"/>
      <c r="B178" s="36"/>
      <c r="C178" s="13" t="s">
        <v>7</v>
      </c>
      <c r="D178" s="13" t="s">
        <v>170</v>
      </c>
      <c r="E178" s="36"/>
      <c r="F178" s="13">
        <v>1</v>
      </c>
      <c r="G178" s="22" t="s">
        <v>13</v>
      </c>
      <c r="H178" s="13" t="s">
        <v>10</v>
      </c>
      <c r="I178" s="13" t="s">
        <v>13</v>
      </c>
      <c r="J178" s="27">
        <v>1010700</v>
      </c>
      <c r="K178" s="27">
        <v>1.4</v>
      </c>
      <c r="L178" s="27">
        <f t="shared" si="16"/>
        <v>1414980</v>
      </c>
      <c r="M178" s="27">
        <v>0.9</v>
      </c>
      <c r="N178" s="28">
        <f t="shared" si="17"/>
        <v>1273482</v>
      </c>
    </row>
    <row r="179" spans="1:14" ht="15.75" x14ac:dyDescent="0.25">
      <c r="A179" s="35"/>
      <c r="B179" s="36"/>
      <c r="C179" s="13" t="s">
        <v>7</v>
      </c>
      <c r="D179" s="13" t="s">
        <v>171</v>
      </c>
      <c r="E179" s="36"/>
      <c r="F179" s="13">
        <v>1</v>
      </c>
      <c r="G179" s="22" t="s">
        <v>13</v>
      </c>
      <c r="H179" s="13" t="s">
        <v>10</v>
      </c>
      <c r="I179" s="13" t="s">
        <v>13</v>
      </c>
      <c r="J179" s="27">
        <v>1010700</v>
      </c>
      <c r="K179" s="27">
        <v>1.4</v>
      </c>
      <c r="L179" s="27">
        <f t="shared" si="16"/>
        <v>1414980</v>
      </c>
      <c r="M179" s="27">
        <v>0.9</v>
      </c>
      <c r="N179" s="28">
        <f t="shared" si="17"/>
        <v>1273482</v>
      </c>
    </row>
    <row r="180" spans="1:14" ht="15.75" x14ac:dyDescent="0.25">
      <c r="A180" s="35"/>
      <c r="B180" s="36"/>
      <c r="C180" s="13" t="s">
        <v>7</v>
      </c>
      <c r="D180" s="13" t="s">
        <v>172</v>
      </c>
      <c r="E180" s="36"/>
      <c r="F180" s="13">
        <v>0</v>
      </c>
      <c r="G180" s="22" t="s">
        <v>13</v>
      </c>
      <c r="H180" s="13" t="s">
        <v>10</v>
      </c>
      <c r="I180" s="13" t="s">
        <v>13</v>
      </c>
      <c r="J180" s="27">
        <v>1010700</v>
      </c>
      <c r="K180" s="27">
        <v>1.4</v>
      </c>
      <c r="L180" s="27">
        <f t="shared" si="16"/>
        <v>1414980</v>
      </c>
      <c r="M180" s="27">
        <v>0.75</v>
      </c>
      <c r="N180" s="28">
        <f t="shared" si="17"/>
        <v>1061235</v>
      </c>
    </row>
    <row r="181" spans="1:14" ht="15.75" x14ac:dyDescent="0.25">
      <c r="A181" s="35"/>
      <c r="B181" s="36"/>
      <c r="C181" s="13" t="s">
        <v>7</v>
      </c>
      <c r="D181" s="13" t="s">
        <v>173</v>
      </c>
      <c r="E181" s="36"/>
      <c r="F181" s="13">
        <v>1</v>
      </c>
      <c r="G181" s="22" t="s">
        <v>13</v>
      </c>
      <c r="H181" s="13" t="s">
        <v>10</v>
      </c>
      <c r="I181" s="13" t="s">
        <v>13</v>
      </c>
      <c r="J181" s="27">
        <v>1010700</v>
      </c>
      <c r="K181" s="27">
        <v>1.4</v>
      </c>
      <c r="L181" s="27">
        <f t="shared" si="16"/>
        <v>1414980</v>
      </c>
      <c r="M181" s="27">
        <v>0.9</v>
      </c>
      <c r="N181" s="28">
        <f t="shared" si="17"/>
        <v>1273482</v>
      </c>
    </row>
    <row r="182" spans="1:14" ht="15.75" x14ac:dyDescent="0.25">
      <c r="A182" s="35"/>
      <c r="B182" s="36"/>
      <c r="C182" s="13" t="s">
        <v>7</v>
      </c>
      <c r="D182" s="13" t="s">
        <v>174</v>
      </c>
      <c r="E182" s="36"/>
      <c r="F182" s="13">
        <v>1</v>
      </c>
      <c r="G182" s="22" t="s">
        <v>13</v>
      </c>
      <c r="H182" s="13" t="s">
        <v>10</v>
      </c>
      <c r="I182" s="13" t="s">
        <v>13</v>
      </c>
      <c r="J182" s="27">
        <v>1010700</v>
      </c>
      <c r="K182" s="27">
        <v>1.4</v>
      </c>
      <c r="L182" s="27">
        <f t="shared" si="16"/>
        <v>1414980</v>
      </c>
      <c r="M182" s="27">
        <v>0.9</v>
      </c>
      <c r="N182" s="28">
        <f t="shared" si="17"/>
        <v>1273482</v>
      </c>
    </row>
    <row r="183" spans="1:14" ht="15.75" x14ac:dyDescent="0.25">
      <c r="A183" s="35"/>
      <c r="B183" s="36"/>
      <c r="C183" s="13" t="s">
        <v>7</v>
      </c>
      <c r="D183" s="13" t="s">
        <v>175</v>
      </c>
      <c r="E183" s="36"/>
      <c r="F183" s="13">
        <v>1</v>
      </c>
      <c r="G183" s="22" t="s">
        <v>13</v>
      </c>
      <c r="H183" s="13" t="s">
        <v>10</v>
      </c>
      <c r="I183" s="13" t="s">
        <v>13</v>
      </c>
      <c r="J183" s="27">
        <v>1010700</v>
      </c>
      <c r="K183" s="27">
        <v>1.4</v>
      </c>
      <c r="L183" s="27">
        <f t="shared" si="16"/>
        <v>1414980</v>
      </c>
      <c r="M183" s="27">
        <v>0.9</v>
      </c>
      <c r="N183" s="28">
        <f t="shared" si="17"/>
        <v>1273482</v>
      </c>
    </row>
    <row r="184" spans="1:14" ht="15.75" x14ac:dyDescent="0.25">
      <c r="A184" s="35"/>
      <c r="B184" s="36"/>
      <c r="C184" s="13" t="s">
        <v>7</v>
      </c>
      <c r="D184" s="13" t="s">
        <v>176</v>
      </c>
      <c r="E184" s="36"/>
      <c r="F184" s="13">
        <v>2</v>
      </c>
      <c r="G184" s="22" t="s">
        <v>10</v>
      </c>
      <c r="H184" s="13" t="s">
        <v>10</v>
      </c>
      <c r="I184" s="13" t="s">
        <v>10</v>
      </c>
      <c r="J184" s="27">
        <v>1010700</v>
      </c>
      <c r="K184" s="27">
        <v>1.4</v>
      </c>
      <c r="L184" s="27">
        <f t="shared" si="16"/>
        <v>1414980</v>
      </c>
      <c r="M184" s="27">
        <v>1</v>
      </c>
      <c r="N184" s="28">
        <f t="shared" si="17"/>
        <v>1414980</v>
      </c>
    </row>
    <row r="185" spans="1:14" ht="15.75" x14ac:dyDescent="0.25">
      <c r="A185" s="35"/>
      <c r="B185" s="36"/>
      <c r="C185" s="13" t="s">
        <v>7</v>
      </c>
      <c r="D185" s="13" t="s">
        <v>177</v>
      </c>
      <c r="E185" s="36"/>
      <c r="F185" s="13">
        <v>1</v>
      </c>
      <c r="G185" s="22" t="s">
        <v>13</v>
      </c>
      <c r="H185" s="13" t="s">
        <v>10</v>
      </c>
      <c r="I185" s="13" t="s">
        <v>13</v>
      </c>
      <c r="J185" s="27">
        <v>1010700</v>
      </c>
      <c r="K185" s="27">
        <v>1.4</v>
      </c>
      <c r="L185" s="27">
        <f t="shared" si="16"/>
        <v>1414980</v>
      </c>
      <c r="M185" s="27">
        <v>0.9</v>
      </c>
      <c r="N185" s="28">
        <f t="shared" si="17"/>
        <v>1273482</v>
      </c>
    </row>
    <row r="186" spans="1:14" ht="15.75" x14ac:dyDescent="0.25">
      <c r="A186" s="35"/>
      <c r="B186" s="36"/>
      <c r="C186" s="13" t="s">
        <v>7</v>
      </c>
      <c r="D186" s="13" t="s">
        <v>178</v>
      </c>
      <c r="E186" s="36"/>
      <c r="F186" s="13">
        <v>1</v>
      </c>
      <c r="G186" s="22" t="s">
        <v>13</v>
      </c>
      <c r="H186" s="13" t="s">
        <v>10</v>
      </c>
      <c r="I186" s="13" t="s">
        <v>13</v>
      </c>
      <c r="J186" s="27">
        <v>1010700</v>
      </c>
      <c r="K186" s="27">
        <v>1.4</v>
      </c>
      <c r="L186" s="27">
        <f t="shared" si="16"/>
        <v>1414980</v>
      </c>
      <c r="M186" s="27">
        <v>0.9</v>
      </c>
      <c r="N186" s="28">
        <f t="shared" si="17"/>
        <v>1273482</v>
      </c>
    </row>
    <row r="187" spans="1:14" ht="15.75" x14ac:dyDescent="0.25">
      <c r="A187" s="35"/>
      <c r="B187" s="36"/>
      <c r="C187" s="13" t="s">
        <v>7</v>
      </c>
      <c r="D187" s="13" t="s">
        <v>179</v>
      </c>
      <c r="E187" s="36"/>
      <c r="F187" s="13">
        <v>0</v>
      </c>
      <c r="G187" s="22" t="s">
        <v>13</v>
      </c>
      <c r="H187" s="13" t="s">
        <v>10</v>
      </c>
      <c r="I187" s="13" t="s">
        <v>13</v>
      </c>
      <c r="J187" s="27">
        <v>1010700</v>
      </c>
      <c r="K187" s="27">
        <v>1.4</v>
      </c>
      <c r="L187" s="27">
        <f t="shared" si="16"/>
        <v>1414980</v>
      </c>
      <c r="M187" s="27">
        <v>0.75</v>
      </c>
      <c r="N187" s="28">
        <f t="shared" si="17"/>
        <v>1061235</v>
      </c>
    </row>
    <row r="188" spans="1:14" ht="15.75" x14ac:dyDescent="0.25">
      <c r="A188" s="35"/>
      <c r="B188" s="36"/>
      <c r="C188" s="13"/>
      <c r="D188" s="13" t="s">
        <v>212</v>
      </c>
      <c r="E188" s="36" t="s">
        <v>12</v>
      </c>
      <c r="F188" s="13"/>
      <c r="G188" s="22"/>
      <c r="H188" s="13"/>
      <c r="I188" s="13"/>
      <c r="J188" s="29"/>
      <c r="K188" s="27"/>
      <c r="L188" s="29">
        <f>L189+L190</f>
        <v>4483360</v>
      </c>
      <c r="M188" s="27"/>
      <c r="N188" s="29">
        <f>N189+N190</f>
        <v>4035024</v>
      </c>
    </row>
    <row r="189" spans="1:14" ht="15.75" x14ac:dyDescent="0.25">
      <c r="A189" s="35"/>
      <c r="B189" s="36"/>
      <c r="C189" s="13" t="s">
        <v>7</v>
      </c>
      <c r="D189" s="13" t="s">
        <v>180</v>
      </c>
      <c r="E189" s="36"/>
      <c r="F189" s="13">
        <v>1</v>
      </c>
      <c r="G189" s="22" t="s">
        <v>13</v>
      </c>
      <c r="H189" s="13" t="s">
        <v>10</v>
      </c>
      <c r="I189" s="13" t="s">
        <v>13</v>
      </c>
      <c r="J189" s="27">
        <v>1601200</v>
      </c>
      <c r="K189" s="27">
        <v>1.4</v>
      </c>
      <c r="L189" s="27">
        <f>J189*K189</f>
        <v>2241680</v>
      </c>
      <c r="M189" s="27">
        <v>0.9</v>
      </c>
      <c r="N189" s="28">
        <f>L189*M189</f>
        <v>2017512</v>
      </c>
    </row>
    <row r="190" spans="1:14" ht="15.75" x14ac:dyDescent="0.25">
      <c r="A190" s="35"/>
      <c r="B190" s="36"/>
      <c r="C190" s="13" t="s">
        <v>7</v>
      </c>
      <c r="D190" s="13" t="s">
        <v>181</v>
      </c>
      <c r="E190" s="36"/>
      <c r="F190" s="13">
        <v>1</v>
      </c>
      <c r="G190" s="22" t="s">
        <v>13</v>
      </c>
      <c r="H190" s="13" t="s">
        <v>10</v>
      </c>
      <c r="I190" s="13" t="s">
        <v>13</v>
      </c>
      <c r="J190" s="27">
        <v>1601200</v>
      </c>
      <c r="K190" s="27">
        <v>1.4</v>
      </c>
      <c r="L190" s="27">
        <f>J190*K190</f>
        <v>2241680</v>
      </c>
      <c r="M190" s="27">
        <v>0.9</v>
      </c>
      <c r="N190" s="28">
        <f>L190*M190</f>
        <v>2017512</v>
      </c>
    </row>
    <row r="191" spans="1:14" ht="15.75" x14ac:dyDescent="0.25">
      <c r="A191" s="35">
        <v>18</v>
      </c>
      <c r="B191" s="36" t="s">
        <v>182</v>
      </c>
      <c r="C191" s="13"/>
      <c r="D191" s="24" t="s">
        <v>212</v>
      </c>
      <c r="E191" s="36" t="s">
        <v>9</v>
      </c>
      <c r="F191" s="13"/>
      <c r="G191" s="25"/>
      <c r="H191" s="24"/>
      <c r="I191" s="24"/>
      <c r="J191" s="29"/>
      <c r="K191" s="27"/>
      <c r="L191" s="29">
        <f>SUM(L192:L196)</f>
        <v>8489880</v>
      </c>
      <c r="M191" s="27"/>
      <c r="N191" s="29">
        <f>SUM(N192:N196)</f>
        <v>7471094.4000000004</v>
      </c>
    </row>
    <row r="192" spans="1:14" ht="15.75" x14ac:dyDescent="0.25">
      <c r="A192" s="35"/>
      <c r="B192" s="36"/>
      <c r="C192" s="13" t="s">
        <v>7</v>
      </c>
      <c r="D192" s="13" t="s">
        <v>183</v>
      </c>
      <c r="E192" s="36"/>
      <c r="F192" s="13">
        <v>2</v>
      </c>
      <c r="G192" s="22" t="s">
        <v>10</v>
      </c>
      <c r="H192" s="13" t="s">
        <v>10</v>
      </c>
      <c r="I192" s="13" t="s">
        <v>10</v>
      </c>
      <c r="J192" s="27">
        <v>1010700</v>
      </c>
      <c r="K192" s="27">
        <v>1.68</v>
      </c>
      <c r="L192" s="27">
        <f>J192*K192</f>
        <v>1697976</v>
      </c>
      <c r="M192" s="27">
        <v>1</v>
      </c>
      <c r="N192" s="28">
        <f>L192*M192</f>
        <v>1697976</v>
      </c>
    </row>
    <row r="193" spans="1:14" ht="15.75" x14ac:dyDescent="0.25">
      <c r="A193" s="35"/>
      <c r="B193" s="36"/>
      <c r="C193" s="13" t="s">
        <v>7</v>
      </c>
      <c r="D193" s="13" t="s">
        <v>184</v>
      </c>
      <c r="E193" s="36"/>
      <c r="F193" s="13">
        <v>2</v>
      </c>
      <c r="G193" s="22" t="s">
        <v>10</v>
      </c>
      <c r="H193" s="13" t="s">
        <v>10</v>
      </c>
      <c r="I193" s="13" t="s">
        <v>10</v>
      </c>
      <c r="J193" s="27">
        <v>1010700</v>
      </c>
      <c r="K193" s="27">
        <v>1.68</v>
      </c>
      <c r="L193" s="27">
        <f>J193*K193</f>
        <v>1697976</v>
      </c>
      <c r="M193" s="27">
        <v>1</v>
      </c>
      <c r="N193" s="28">
        <f>L193*M193</f>
        <v>1697976</v>
      </c>
    </row>
    <row r="194" spans="1:14" ht="31.5" x14ac:dyDescent="0.25">
      <c r="A194" s="35"/>
      <c r="B194" s="36"/>
      <c r="C194" s="13" t="s">
        <v>7</v>
      </c>
      <c r="D194" s="13" t="s">
        <v>185</v>
      </c>
      <c r="E194" s="36"/>
      <c r="F194" s="13">
        <v>1</v>
      </c>
      <c r="G194" s="22" t="s">
        <v>13</v>
      </c>
      <c r="H194" s="13" t="s">
        <v>10</v>
      </c>
      <c r="I194" s="13" t="s">
        <v>13</v>
      </c>
      <c r="J194" s="27">
        <v>1010700</v>
      </c>
      <c r="K194" s="27">
        <v>1.68</v>
      </c>
      <c r="L194" s="27">
        <f>J194*K194</f>
        <v>1697976</v>
      </c>
      <c r="M194" s="27">
        <v>0.9</v>
      </c>
      <c r="N194" s="28">
        <f>L194*M194</f>
        <v>1528178.4000000001</v>
      </c>
    </row>
    <row r="195" spans="1:14" ht="15.75" x14ac:dyDescent="0.25">
      <c r="A195" s="35"/>
      <c r="B195" s="36"/>
      <c r="C195" s="13" t="s">
        <v>7</v>
      </c>
      <c r="D195" s="13" t="s">
        <v>186</v>
      </c>
      <c r="E195" s="36"/>
      <c r="F195" s="13">
        <v>0</v>
      </c>
      <c r="G195" s="31" t="s">
        <v>13</v>
      </c>
      <c r="H195" s="13" t="s">
        <v>10</v>
      </c>
      <c r="I195" s="13" t="s">
        <v>13</v>
      </c>
      <c r="J195" s="27">
        <v>1010700</v>
      </c>
      <c r="K195" s="27">
        <v>1.68</v>
      </c>
      <c r="L195" s="27">
        <f>J195*K195</f>
        <v>1697976</v>
      </c>
      <c r="M195" s="27">
        <v>0.75</v>
      </c>
      <c r="N195" s="28">
        <f>L195*M195</f>
        <v>1273482</v>
      </c>
    </row>
    <row r="196" spans="1:14" ht="15.75" x14ac:dyDescent="0.25">
      <c r="A196" s="35"/>
      <c r="B196" s="36"/>
      <c r="C196" s="13" t="s">
        <v>7</v>
      </c>
      <c r="D196" s="13" t="s">
        <v>187</v>
      </c>
      <c r="E196" s="36"/>
      <c r="F196" s="13">
        <v>0</v>
      </c>
      <c r="G196" s="22" t="s">
        <v>13</v>
      </c>
      <c r="H196" s="13" t="s">
        <v>10</v>
      </c>
      <c r="I196" s="13" t="s">
        <v>13</v>
      </c>
      <c r="J196" s="27">
        <v>1010700</v>
      </c>
      <c r="K196" s="27">
        <v>1.68</v>
      </c>
      <c r="L196" s="27">
        <f>J196*K196</f>
        <v>1697976</v>
      </c>
      <c r="M196" s="27">
        <v>0.75</v>
      </c>
      <c r="N196" s="28">
        <f>L196*M196</f>
        <v>1273482</v>
      </c>
    </row>
    <row r="197" spans="1:14" ht="15.75" x14ac:dyDescent="0.25">
      <c r="A197" s="35">
        <v>19</v>
      </c>
      <c r="B197" s="36" t="s">
        <v>188</v>
      </c>
      <c r="C197" s="13"/>
      <c r="D197" s="24" t="s">
        <v>212</v>
      </c>
      <c r="E197" s="13"/>
      <c r="F197" s="13"/>
      <c r="G197" s="25"/>
      <c r="H197" s="24"/>
      <c r="I197" s="24"/>
      <c r="J197" s="29"/>
      <c r="K197" s="27"/>
      <c r="L197" s="29">
        <f>L198+L205</f>
        <v>33959520</v>
      </c>
      <c r="M197" s="27"/>
      <c r="N197" s="29">
        <f>N198+N205</f>
        <v>27422312.399999999</v>
      </c>
    </row>
    <row r="198" spans="1:14" ht="15.75" x14ac:dyDescent="0.25">
      <c r="A198" s="35"/>
      <c r="B198" s="36"/>
      <c r="C198" s="13"/>
      <c r="D198" s="13" t="s">
        <v>212</v>
      </c>
      <c r="E198" s="36" t="s">
        <v>40</v>
      </c>
      <c r="F198" s="13"/>
      <c r="G198" s="22"/>
      <c r="H198" s="13"/>
      <c r="I198" s="13"/>
      <c r="J198" s="29"/>
      <c r="K198" s="27"/>
      <c r="L198" s="29">
        <f>SUM(L199:L204)</f>
        <v>10187856</v>
      </c>
      <c r="M198" s="27"/>
      <c r="N198" s="29">
        <f>SUM(N199:N204)</f>
        <v>6367410</v>
      </c>
    </row>
    <row r="199" spans="1:14" ht="15.75" x14ac:dyDescent="0.25">
      <c r="A199" s="35"/>
      <c r="B199" s="36"/>
      <c r="C199" s="13" t="s">
        <v>7</v>
      </c>
      <c r="D199" s="13" t="s">
        <v>189</v>
      </c>
      <c r="E199" s="36"/>
      <c r="F199" s="13">
        <v>0</v>
      </c>
      <c r="G199" s="22" t="s">
        <v>13</v>
      </c>
      <c r="H199" s="13" t="s">
        <v>13</v>
      </c>
      <c r="I199" s="13" t="s">
        <v>13</v>
      </c>
      <c r="J199" s="27">
        <v>1010700</v>
      </c>
      <c r="K199" s="27">
        <v>1.68</v>
      </c>
      <c r="L199" s="27">
        <f t="shared" ref="L199:L204" si="18">J199*K199</f>
        <v>1697976</v>
      </c>
      <c r="M199" s="27">
        <v>0.5</v>
      </c>
      <c r="N199" s="28">
        <f t="shared" ref="N199:N204" si="19">L199*M199</f>
        <v>848988</v>
      </c>
    </row>
    <row r="200" spans="1:14" ht="15.75" x14ac:dyDescent="0.25">
      <c r="A200" s="35"/>
      <c r="B200" s="36"/>
      <c r="C200" s="13" t="s">
        <v>7</v>
      </c>
      <c r="D200" s="13" t="s">
        <v>190</v>
      </c>
      <c r="E200" s="36"/>
      <c r="F200" s="13">
        <v>0</v>
      </c>
      <c r="G200" s="22" t="s">
        <v>13</v>
      </c>
      <c r="H200" s="13" t="s">
        <v>13</v>
      </c>
      <c r="I200" s="13" t="s">
        <v>13</v>
      </c>
      <c r="J200" s="27">
        <v>1010700</v>
      </c>
      <c r="K200" s="27">
        <v>1.68</v>
      </c>
      <c r="L200" s="27">
        <f t="shared" si="18"/>
        <v>1697976</v>
      </c>
      <c r="M200" s="27">
        <v>0.5</v>
      </c>
      <c r="N200" s="28">
        <f t="shared" si="19"/>
        <v>848988</v>
      </c>
    </row>
    <row r="201" spans="1:14" ht="15.75" x14ac:dyDescent="0.25">
      <c r="A201" s="35"/>
      <c r="B201" s="36"/>
      <c r="C201" s="13" t="s">
        <v>7</v>
      </c>
      <c r="D201" s="13" t="s">
        <v>191</v>
      </c>
      <c r="E201" s="36"/>
      <c r="F201" s="13">
        <v>1</v>
      </c>
      <c r="G201" s="22" t="s">
        <v>13</v>
      </c>
      <c r="H201" s="13" t="s">
        <v>13</v>
      </c>
      <c r="I201" s="13" t="s">
        <v>13</v>
      </c>
      <c r="J201" s="27">
        <v>1010700</v>
      </c>
      <c r="K201" s="27">
        <v>1.68</v>
      </c>
      <c r="L201" s="27">
        <f t="shared" si="18"/>
        <v>1697976</v>
      </c>
      <c r="M201" s="27">
        <v>0.75</v>
      </c>
      <c r="N201" s="28">
        <f t="shared" si="19"/>
        <v>1273482</v>
      </c>
    </row>
    <row r="202" spans="1:14" ht="15.75" x14ac:dyDescent="0.25">
      <c r="A202" s="35"/>
      <c r="B202" s="36"/>
      <c r="C202" s="13" t="s">
        <v>7</v>
      </c>
      <c r="D202" s="13" t="s">
        <v>192</v>
      </c>
      <c r="E202" s="36"/>
      <c r="F202" s="13">
        <v>0</v>
      </c>
      <c r="G202" s="22" t="s">
        <v>13</v>
      </c>
      <c r="H202" s="13" t="s">
        <v>13</v>
      </c>
      <c r="I202" s="13" t="s">
        <v>13</v>
      </c>
      <c r="J202" s="27">
        <v>1010700</v>
      </c>
      <c r="K202" s="27">
        <v>1.68</v>
      </c>
      <c r="L202" s="27">
        <f t="shared" si="18"/>
        <v>1697976</v>
      </c>
      <c r="M202" s="27">
        <v>0.5</v>
      </c>
      <c r="N202" s="28">
        <f t="shared" si="19"/>
        <v>848988</v>
      </c>
    </row>
    <row r="203" spans="1:14" ht="15.75" x14ac:dyDescent="0.25">
      <c r="A203" s="35"/>
      <c r="B203" s="36"/>
      <c r="C203" s="13" t="s">
        <v>7</v>
      </c>
      <c r="D203" s="13" t="s">
        <v>193</v>
      </c>
      <c r="E203" s="36"/>
      <c r="F203" s="13">
        <v>1</v>
      </c>
      <c r="G203" s="22" t="s">
        <v>13</v>
      </c>
      <c r="H203" s="13" t="s">
        <v>13</v>
      </c>
      <c r="I203" s="13" t="s">
        <v>13</v>
      </c>
      <c r="J203" s="27">
        <v>1010700</v>
      </c>
      <c r="K203" s="27">
        <v>1.68</v>
      </c>
      <c r="L203" s="27">
        <f t="shared" si="18"/>
        <v>1697976</v>
      </c>
      <c r="M203" s="27">
        <v>0.75</v>
      </c>
      <c r="N203" s="28">
        <f t="shared" si="19"/>
        <v>1273482</v>
      </c>
    </row>
    <row r="204" spans="1:14" ht="15.75" x14ac:dyDescent="0.25">
      <c r="A204" s="35"/>
      <c r="B204" s="36"/>
      <c r="C204" s="13" t="s">
        <v>7</v>
      </c>
      <c r="D204" s="13" t="s">
        <v>194</v>
      </c>
      <c r="E204" s="36"/>
      <c r="F204" s="13">
        <v>1</v>
      </c>
      <c r="G204" s="22" t="s">
        <v>13</v>
      </c>
      <c r="H204" s="13" t="s">
        <v>13</v>
      </c>
      <c r="I204" s="13" t="s">
        <v>13</v>
      </c>
      <c r="J204" s="27">
        <v>1010700</v>
      </c>
      <c r="K204" s="27">
        <v>1.68</v>
      </c>
      <c r="L204" s="27">
        <f t="shared" si="18"/>
        <v>1697976</v>
      </c>
      <c r="M204" s="27">
        <v>0.75</v>
      </c>
      <c r="N204" s="28">
        <f t="shared" si="19"/>
        <v>1273482</v>
      </c>
    </row>
    <row r="205" spans="1:14" ht="15.75" x14ac:dyDescent="0.25">
      <c r="A205" s="35"/>
      <c r="B205" s="36"/>
      <c r="C205" s="13"/>
      <c r="D205" s="13" t="s">
        <v>212</v>
      </c>
      <c r="E205" s="35" t="s">
        <v>9</v>
      </c>
      <c r="F205" s="22"/>
      <c r="G205" s="22"/>
      <c r="H205" s="13"/>
      <c r="I205" s="13"/>
      <c r="J205" s="29"/>
      <c r="K205" s="27"/>
      <c r="L205" s="29">
        <f>SUM(L206:L219)</f>
        <v>23771664</v>
      </c>
      <c r="M205" s="27"/>
      <c r="N205" s="29">
        <f>SUM(N206:N219)</f>
        <v>21054902.399999999</v>
      </c>
    </row>
    <row r="206" spans="1:14" ht="15.75" x14ac:dyDescent="0.25">
      <c r="A206" s="35"/>
      <c r="B206" s="36"/>
      <c r="C206" s="13" t="s">
        <v>7</v>
      </c>
      <c r="D206" s="13" t="s">
        <v>195</v>
      </c>
      <c r="E206" s="35"/>
      <c r="F206" s="22">
        <v>1</v>
      </c>
      <c r="G206" s="22" t="s">
        <v>13</v>
      </c>
      <c r="H206" s="13" t="s">
        <v>10</v>
      </c>
      <c r="I206" s="13" t="s">
        <v>13</v>
      </c>
      <c r="J206" s="27">
        <v>1010700</v>
      </c>
      <c r="K206" s="27">
        <v>1.68</v>
      </c>
      <c r="L206" s="27">
        <f t="shared" ref="L206:L219" si="20">J206*K206</f>
        <v>1697976</v>
      </c>
      <c r="M206" s="27">
        <v>0.9</v>
      </c>
      <c r="N206" s="28">
        <f t="shared" ref="N206:N219" si="21">L206*M206</f>
        <v>1528178.4000000001</v>
      </c>
    </row>
    <row r="207" spans="1:14" ht="15.75" x14ac:dyDescent="0.25">
      <c r="A207" s="35"/>
      <c r="B207" s="36"/>
      <c r="C207" s="13" t="s">
        <v>7</v>
      </c>
      <c r="D207" s="13" t="s">
        <v>196</v>
      </c>
      <c r="E207" s="35"/>
      <c r="F207" s="22">
        <v>1</v>
      </c>
      <c r="G207" s="22" t="s">
        <v>13</v>
      </c>
      <c r="H207" s="13" t="s">
        <v>10</v>
      </c>
      <c r="I207" s="13" t="s">
        <v>13</v>
      </c>
      <c r="J207" s="27">
        <v>1010700</v>
      </c>
      <c r="K207" s="27">
        <v>1.68</v>
      </c>
      <c r="L207" s="27">
        <f t="shared" si="20"/>
        <v>1697976</v>
      </c>
      <c r="M207" s="27">
        <v>0.9</v>
      </c>
      <c r="N207" s="28">
        <f t="shared" si="21"/>
        <v>1528178.4000000001</v>
      </c>
    </row>
    <row r="208" spans="1:14" ht="15.75" x14ac:dyDescent="0.25">
      <c r="A208" s="35"/>
      <c r="B208" s="36"/>
      <c r="C208" s="13" t="s">
        <v>7</v>
      </c>
      <c r="D208" s="13" t="s">
        <v>197</v>
      </c>
      <c r="E208" s="35"/>
      <c r="F208" s="22">
        <v>0</v>
      </c>
      <c r="G208" s="22" t="s">
        <v>13</v>
      </c>
      <c r="H208" s="13" t="s">
        <v>10</v>
      </c>
      <c r="I208" s="13" t="s">
        <v>13</v>
      </c>
      <c r="J208" s="27">
        <v>1010700</v>
      </c>
      <c r="K208" s="27">
        <v>1.68</v>
      </c>
      <c r="L208" s="27">
        <f t="shared" si="20"/>
        <v>1697976</v>
      </c>
      <c r="M208" s="27">
        <v>0.75</v>
      </c>
      <c r="N208" s="28">
        <f t="shared" si="21"/>
        <v>1273482</v>
      </c>
    </row>
    <row r="209" spans="1:14" ht="15.75" x14ac:dyDescent="0.25">
      <c r="A209" s="35"/>
      <c r="B209" s="36"/>
      <c r="C209" s="13" t="s">
        <v>7</v>
      </c>
      <c r="D209" s="13" t="s">
        <v>198</v>
      </c>
      <c r="E209" s="35"/>
      <c r="F209" s="22">
        <v>2</v>
      </c>
      <c r="G209" s="22" t="s">
        <v>10</v>
      </c>
      <c r="H209" s="13" t="s">
        <v>10</v>
      </c>
      <c r="I209" s="13" t="s">
        <v>10</v>
      </c>
      <c r="J209" s="27">
        <v>1010700</v>
      </c>
      <c r="K209" s="27">
        <v>1.68</v>
      </c>
      <c r="L209" s="27">
        <f t="shared" si="20"/>
        <v>1697976</v>
      </c>
      <c r="M209" s="27">
        <v>1</v>
      </c>
      <c r="N209" s="28">
        <f t="shared" si="21"/>
        <v>1697976</v>
      </c>
    </row>
    <row r="210" spans="1:14" ht="15.75" x14ac:dyDescent="0.25">
      <c r="A210" s="35"/>
      <c r="B210" s="36"/>
      <c r="C210" s="13" t="s">
        <v>7</v>
      </c>
      <c r="D210" s="13" t="s">
        <v>199</v>
      </c>
      <c r="E210" s="35"/>
      <c r="F210" s="22">
        <v>1</v>
      </c>
      <c r="G210" s="22" t="s">
        <v>13</v>
      </c>
      <c r="H210" s="13" t="s">
        <v>10</v>
      </c>
      <c r="I210" s="13" t="s">
        <v>13</v>
      </c>
      <c r="J210" s="27">
        <v>1010700</v>
      </c>
      <c r="K210" s="27">
        <v>1.68</v>
      </c>
      <c r="L210" s="27">
        <f t="shared" si="20"/>
        <v>1697976</v>
      </c>
      <c r="M210" s="27">
        <v>0.9</v>
      </c>
      <c r="N210" s="28">
        <f t="shared" si="21"/>
        <v>1528178.4000000001</v>
      </c>
    </row>
    <row r="211" spans="1:14" ht="15.75" x14ac:dyDescent="0.25">
      <c r="A211" s="35"/>
      <c r="B211" s="36"/>
      <c r="C211" s="13" t="s">
        <v>7</v>
      </c>
      <c r="D211" s="13" t="s">
        <v>200</v>
      </c>
      <c r="E211" s="35"/>
      <c r="F211" s="22">
        <v>2</v>
      </c>
      <c r="G211" s="22" t="s">
        <v>10</v>
      </c>
      <c r="H211" s="13" t="s">
        <v>10</v>
      </c>
      <c r="I211" s="13" t="s">
        <v>10</v>
      </c>
      <c r="J211" s="27">
        <v>1010700</v>
      </c>
      <c r="K211" s="27">
        <v>1.68</v>
      </c>
      <c r="L211" s="27">
        <f t="shared" si="20"/>
        <v>1697976</v>
      </c>
      <c r="M211" s="27">
        <v>1</v>
      </c>
      <c r="N211" s="28">
        <f t="shared" si="21"/>
        <v>1697976</v>
      </c>
    </row>
    <row r="212" spans="1:14" ht="15.75" x14ac:dyDescent="0.25">
      <c r="A212" s="35"/>
      <c r="B212" s="36"/>
      <c r="C212" s="13" t="s">
        <v>7</v>
      </c>
      <c r="D212" s="13" t="s">
        <v>201</v>
      </c>
      <c r="E212" s="35"/>
      <c r="F212" s="22">
        <v>1</v>
      </c>
      <c r="G212" s="22" t="s">
        <v>13</v>
      </c>
      <c r="H212" s="13" t="s">
        <v>10</v>
      </c>
      <c r="I212" s="13" t="s">
        <v>13</v>
      </c>
      <c r="J212" s="27">
        <v>1010700</v>
      </c>
      <c r="K212" s="27">
        <v>1.68</v>
      </c>
      <c r="L212" s="27">
        <f t="shared" si="20"/>
        <v>1697976</v>
      </c>
      <c r="M212" s="27">
        <v>0.9</v>
      </c>
      <c r="N212" s="28">
        <f t="shared" si="21"/>
        <v>1528178.4000000001</v>
      </c>
    </row>
    <row r="213" spans="1:14" ht="15.75" x14ac:dyDescent="0.25">
      <c r="A213" s="35"/>
      <c r="B213" s="36"/>
      <c r="C213" s="13" t="s">
        <v>7</v>
      </c>
      <c r="D213" s="13" t="s">
        <v>202</v>
      </c>
      <c r="E213" s="35"/>
      <c r="F213" s="22">
        <v>1</v>
      </c>
      <c r="G213" s="22" t="s">
        <v>13</v>
      </c>
      <c r="H213" s="13" t="s">
        <v>10</v>
      </c>
      <c r="I213" s="13" t="s">
        <v>13</v>
      </c>
      <c r="J213" s="27">
        <v>1010700</v>
      </c>
      <c r="K213" s="27">
        <v>1.68</v>
      </c>
      <c r="L213" s="27">
        <f t="shared" si="20"/>
        <v>1697976</v>
      </c>
      <c r="M213" s="27">
        <v>0.9</v>
      </c>
      <c r="N213" s="28">
        <f t="shared" si="21"/>
        <v>1528178.4000000001</v>
      </c>
    </row>
    <row r="214" spans="1:14" ht="15.75" x14ac:dyDescent="0.25">
      <c r="A214" s="35"/>
      <c r="B214" s="36"/>
      <c r="C214" s="13" t="s">
        <v>7</v>
      </c>
      <c r="D214" s="13" t="s">
        <v>203</v>
      </c>
      <c r="E214" s="35"/>
      <c r="F214" s="22">
        <v>0</v>
      </c>
      <c r="G214" s="22" t="s">
        <v>13</v>
      </c>
      <c r="H214" s="13" t="s">
        <v>10</v>
      </c>
      <c r="I214" s="13" t="s">
        <v>13</v>
      </c>
      <c r="J214" s="27">
        <v>1010700</v>
      </c>
      <c r="K214" s="27">
        <v>1.68</v>
      </c>
      <c r="L214" s="27">
        <f t="shared" si="20"/>
        <v>1697976</v>
      </c>
      <c r="M214" s="27">
        <v>0.75</v>
      </c>
      <c r="N214" s="28">
        <f t="shared" si="21"/>
        <v>1273482</v>
      </c>
    </row>
    <row r="215" spans="1:14" ht="15.75" x14ac:dyDescent="0.25">
      <c r="A215" s="35"/>
      <c r="B215" s="36"/>
      <c r="C215" s="13" t="s">
        <v>7</v>
      </c>
      <c r="D215" s="13" t="s">
        <v>204</v>
      </c>
      <c r="E215" s="35"/>
      <c r="F215" s="22">
        <v>2</v>
      </c>
      <c r="G215" s="22" t="s">
        <v>10</v>
      </c>
      <c r="H215" s="13" t="s">
        <v>10</v>
      </c>
      <c r="I215" s="13" t="s">
        <v>10</v>
      </c>
      <c r="J215" s="27">
        <v>1010700</v>
      </c>
      <c r="K215" s="27">
        <v>1.68</v>
      </c>
      <c r="L215" s="27">
        <f t="shared" si="20"/>
        <v>1697976</v>
      </c>
      <c r="M215" s="27">
        <v>1</v>
      </c>
      <c r="N215" s="28">
        <f t="shared" si="21"/>
        <v>1697976</v>
      </c>
    </row>
    <row r="216" spans="1:14" ht="15.75" x14ac:dyDescent="0.25">
      <c r="A216" s="35"/>
      <c r="B216" s="36"/>
      <c r="C216" s="13" t="s">
        <v>7</v>
      </c>
      <c r="D216" s="13" t="s">
        <v>205</v>
      </c>
      <c r="E216" s="35"/>
      <c r="F216" s="22">
        <v>2</v>
      </c>
      <c r="G216" s="22" t="s">
        <v>10</v>
      </c>
      <c r="H216" s="13" t="s">
        <v>10</v>
      </c>
      <c r="I216" s="13" t="s">
        <v>10</v>
      </c>
      <c r="J216" s="27">
        <v>1010700</v>
      </c>
      <c r="K216" s="27">
        <v>1.68</v>
      </c>
      <c r="L216" s="27">
        <f t="shared" si="20"/>
        <v>1697976</v>
      </c>
      <c r="M216" s="27">
        <v>1</v>
      </c>
      <c r="N216" s="28">
        <f t="shared" si="21"/>
        <v>1697976</v>
      </c>
    </row>
    <row r="217" spans="1:14" ht="15.75" x14ac:dyDescent="0.25">
      <c r="A217" s="35"/>
      <c r="B217" s="36"/>
      <c r="C217" s="13" t="s">
        <v>7</v>
      </c>
      <c r="D217" s="13" t="s">
        <v>206</v>
      </c>
      <c r="E217" s="35"/>
      <c r="F217" s="22">
        <v>1</v>
      </c>
      <c r="G217" s="22" t="s">
        <v>13</v>
      </c>
      <c r="H217" s="13" t="s">
        <v>10</v>
      </c>
      <c r="I217" s="13" t="s">
        <v>13</v>
      </c>
      <c r="J217" s="27">
        <v>1010700</v>
      </c>
      <c r="K217" s="27">
        <v>1.68</v>
      </c>
      <c r="L217" s="27">
        <f t="shared" si="20"/>
        <v>1697976</v>
      </c>
      <c r="M217" s="27">
        <v>0.9</v>
      </c>
      <c r="N217" s="28">
        <f t="shared" si="21"/>
        <v>1528178.4000000001</v>
      </c>
    </row>
    <row r="218" spans="1:14" ht="15.75" x14ac:dyDescent="0.25">
      <c r="A218" s="35"/>
      <c r="B218" s="36"/>
      <c r="C218" s="13" t="s">
        <v>7</v>
      </c>
      <c r="D218" s="13" t="s">
        <v>207</v>
      </c>
      <c r="E218" s="35"/>
      <c r="F218" s="22">
        <v>0</v>
      </c>
      <c r="G218" s="22" t="s">
        <v>13</v>
      </c>
      <c r="H218" s="13" t="s">
        <v>10</v>
      </c>
      <c r="I218" s="13" t="s">
        <v>13</v>
      </c>
      <c r="J218" s="27">
        <v>1010700</v>
      </c>
      <c r="K218" s="27">
        <v>1.68</v>
      </c>
      <c r="L218" s="27">
        <f t="shared" si="20"/>
        <v>1697976</v>
      </c>
      <c r="M218" s="27">
        <v>0.75</v>
      </c>
      <c r="N218" s="28">
        <f t="shared" si="21"/>
        <v>1273482</v>
      </c>
    </row>
    <row r="219" spans="1:14" ht="15.75" x14ac:dyDescent="0.25">
      <c r="A219" s="35"/>
      <c r="B219" s="36"/>
      <c r="C219" s="13" t="s">
        <v>7</v>
      </c>
      <c r="D219" s="13" t="s">
        <v>217</v>
      </c>
      <c r="E219" s="35"/>
      <c r="F219" s="22">
        <v>0</v>
      </c>
      <c r="G219" s="22" t="s">
        <v>13</v>
      </c>
      <c r="H219" s="13" t="s">
        <v>10</v>
      </c>
      <c r="I219" s="13" t="s">
        <v>13</v>
      </c>
      <c r="J219" s="27">
        <v>1010700</v>
      </c>
      <c r="K219" s="27">
        <v>1.68</v>
      </c>
      <c r="L219" s="27">
        <f t="shared" si="20"/>
        <v>1697976</v>
      </c>
      <c r="M219" s="27">
        <v>0.75</v>
      </c>
      <c r="N219" s="28">
        <f t="shared" si="21"/>
        <v>1273482</v>
      </c>
    </row>
    <row r="220" spans="1:14" x14ac:dyDescent="0.25">
      <c r="J220" s="33"/>
      <c r="L220" s="33"/>
      <c r="N220" s="33"/>
    </row>
  </sheetData>
  <autoFilter ref="A8:N220"/>
  <mergeCells count="65">
    <mergeCell ref="G1:I1"/>
    <mergeCell ref="G3:I3"/>
    <mergeCell ref="E5:I5"/>
    <mergeCell ref="A8:A10"/>
    <mergeCell ref="B8:B10"/>
    <mergeCell ref="A4:N4"/>
    <mergeCell ref="L1:N1"/>
    <mergeCell ref="L3:N3"/>
    <mergeCell ref="A12:A14"/>
    <mergeCell ref="B12:B14"/>
    <mergeCell ref="E12:E14"/>
    <mergeCell ref="A15:A17"/>
    <mergeCell ref="B15:B17"/>
    <mergeCell ref="E15:E17"/>
    <mergeCell ref="A45:A54"/>
    <mergeCell ref="B45:B54"/>
    <mergeCell ref="E46:E50"/>
    <mergeCell ref="E51:E54"/>
    <mergeCell ref="A18:A23"/>
    <mergeCell ref="B18:B23"/>
    <mergeCell ref="E18:E23"/>
    <mergeCell ref="A24:A33"/>
    <mergeCell ref="B24:B33"/>
    <mergeCell ref="E24:E33"/>
    <mergeCell ref="A34:A40"/>
    <mergeCell ref="B34:B40"/>
    <mergeCell ref="E36:E40"/>
    <mergeCell ref="A42:A44"/>
    <mergeCell ref="B42:B44"/>
    <mergeCell ref="A55:A77"/>
    <mergeCell ref="B55:B77"/>
    <mergeCell ref="E56:E58"/>
    <mergeCell ref="E59:E70"/>
    <mergeCell ref="E71:E76"/>
    <mergeCell ref="E100:E102"/>
    <mergeCell ref="A103:A113"/>
    <mergeCell ref="B103:B113"/>
    <mergeCell ref="E105:E113"/>
    <mergeCell ref="A114:A120"/>
    <mergeCell ref="B114:B120"/>
    <mergeCell ref="E114:E120"/>
    <mergeCell ref="A78:A102"/>
    <mergeCell ref="B78:B102"/>
    <mergeCell ref="E79:E82"/>
    <mergeCell ref="E83:E95"/>
    <mergeCell ref="E96:E99"/>
    <mergeCell ref="A121:A137"/>
    <mergeCell ref="B121:B137"/>
    <mergeCell ref="E122:E125"/>
    <mergeCell ref="E126:E137"/>
    <mergeCell ref="A138:A155"/>
    <mergeCell ref="B138:B155"/>
    <mergeCell ref="E140:E155"/>
    <mergeCell ref="A197:A219"/>
    <mergeCell ref="B197:B219"/>
    <mergeCell ref="E198:E204"/>
    <mergeCell ref="E205:E219"/>
    <mergeCell ref="A156:A190"/>
    <mergeCell ref="B156:B190"/>
    <mergeCell ref="E157:E161"/>
    <mergeCell ref="E162:E187"/>
    <mergeCell ref="E188:E190"/>
    <mergeCell ref="A191:A196"/>
    <mergeCell ref="B191:B196"/>
    <mergeCell ref="E191:E196"/>
  </mergeCells>
  <pageMargins left="0.19685039370078741" right="0.19685039370078741" top="0.39370078740157483" bottom="0.35433070866141736" header="0.11811023622047245" footer="0.35433070866141736"/>
  <pageSetup paperSize="9" scale="65" orientation="landscape" horizontalDpi="0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view="pageBreakPreview" zoomScale="115" zoomScaleNormal="100" zoomScaleSheetLayoutView="115" workbookViewId="0">
      <selection activeCell="E6" sqref="E6"/>
    </sheetView>
  </sheetViews>
  <sheetFormatPr defaultColWidth="9.140625" defaultRowHeight="15" x14ac:dyDescent="0.25"/>
  <cols>
    <col min="1" max="1" width="19.5703125" style="1" customWidth="1"/>
    <col min="2" max="2" width="17.28515625" style="1" customWidth="1"/>
    <col min="3" max="3" width="24.28515625" style="1" customWidth="1"/>
    <col min="4" max="4" width="19.5703125" style="1" customWidth="1"/>
    <col min="5" max="5" width="27" style="2" customWidth="1"/>
    <col min="6" max="6" width="16.85546875" style="2" customWidth="1"/>
    <col min="7" max="16384" width="9.140625" style="2"/>
  </cols>
  <sheetData>
    <row r="1" spans="1:6" ht="94.5" customHeight="1" x14ac:dyDescent="0.25">
      <c r="C1" s="2"/>
      <c r="D1" s="44" t="s">
        <v>219</v>
      </c>
      <c r="E1" s="44"/>
    </row>
    <row r="2" spans="1:6" ht="3" customHeight="1" x14ac:dyDescent="0.25">
      <c r="C2" s="9"/>
      <c r="D2" s="9"/>
      <c r="E2" s="9"/>
    </row>
    <row r="3" spans="1:6" ht="38.25" customHeight="1" x14ac:dyDescent="0.25">
      <c r="E3" s="17" t="s">
        <v>221</v>
      </c>
    </row>
    <row r="4" spans="1:6" ht="93.6" customHeight="1" x14ac:dyDescent="0.25">
      <c r="A4" s="45" t="s">
        <v>224</v>
      </c>
      <c r="B4" s="45"/>
      <c r="C4" s="45"/>
      <c r="D4" s="45"/>
      <c r="E4" s="45"/>
    </row>
    <row r="6" spans="1:6" ht="120.6" customHeight="1" x14ac:dyDescent="0.25">
      <c r="A6" s="3" t="s">
        <v>4</v>
      </c>
      <c r="B6" s="10" t="s">
        <v>225</v>
      </c>
      <c r="C6" s="10" t="s">
        <v>5</v>
      </c>
      <c r="D6" s="10" t="s">
        <v>215</v>
      </c>
      <c r="E6" s="10" t="s">
        <v>223</v>
      </c>
    </row>
    <row r="7" spans="1:6" s="1" customFormat="1" ht="15.6" x14ac:dyDescent="0.25">
      <c r="A7" s="3">
        <v>1</v>
      </c>
      <c r="B7" s="4">
        <v>2</v>
      </c>
      <c r="C7" s="3">
        <v>3</v>
      </c>
      <c r="D7" s="3">
        <v>4</v>
      </c>
      <c r="E7" s="3">
        <v>5</v>
      </c>
    </row>
    <row r="8" spans="1:6" s="6" customFormat="1" ht="27.6" customHeight="1" x14ac:dyDescent="0.25">
      <c r="A8" s="41" t="s">
        <v>40</v>
      </c>
      <c r="B8" s="14"/>
      <c r="C8" s="5" t="s">
        <v>13</v>
      </c>
      <c r="D8" s="5">
        <v>0</v>
      </c>
      <c r="E8" s="5">
        <v>0.5</v>
      </c>
      <c r="F8" s="12"/>
    </row>
    <row r="9" spans="1:6" s="6" customFormat="1" ht="27.6" customHeight="1" x14ac:dyDescent="0.25">
      <c r="A9" s="43"/>
      <c r="B9" s="16"/>
      <c r="C9" s="5" t="s">
        <v>13</v>
      </c>
      <c r="D9" s="5">
        <v>1</v>
      </c>
      <c r="E9" s="5">
        <v>0.75</v>
      </c>
      <c r="F9" s="12"/>
    </row>
    <row r="10" spans="1:6" s="6" customFormat="1" ht="27.6" customHeight="1" x14ac:dyDescent="0.25">
      <c r="A10" s="41" t="s">
        <v>9</v>
      </c>
      <c r="B10" s="14"/>
      <c r="C10" s="5" t="s">
        <v>13</v>
      </c>
      <c r="D10" s="5">
        <v>0</v>
      </c>
      <c r="E10" s="5">
        <v>0.75</v>
      </c>
      <c r="F10" s="12"/>
    </row>
    <row r="11" spans="1:6" s="6" customFormat="1" ht="27.6" customHeight="1" x14ac:dyDescent="0.25">
      <c r="A11" s="42"/>
      <c r="B11" s="15"/>
      <c r="C11" s="5" t="s">
        <v>13</v>
      </c>
      <c r="D11" s="5">
        <v>1</v>
      </c>
      <c r="E11" s="5">
        <v>0.9</v>
      </c>
      <c r="F11" s="12"/>
    </row>
    <row r="12" spans="1:6" s="6" customFormat="1" ht="27.6" customHeight="1" x14ac:dyDescent="0.25">
      <c r="A12" s="43"/>
      <c r="B12" s="18">
        <v>1010700</v>
      </c>
      <c r="C12" s="5" t="s">
        <v>10</v>
      </c>
      <c r="D12" s="5" t="s">
        <v>216</v>
      </c>
      <c r="E12" s="7">
        <v>1</v>
      </c>
      <c r="F12" s="11"/>
    </row>
    <row r="13" spans="1:6" s="6" customFormat="1" ht="27.6" customHeight="1" x14ac:dyDescent="0.25">
      <c r="A13" s="41" t="s">
        <v>12</v>
      </c>
      <c r="B13" s="14"/>
      <c r="C13" s="5" t="s">
        <v>13</v>
      </c>
      <c r="D13" s="5">
        <v>0</v>
      </c>
      <c r="E13" s="5">
        <v>0.75</v>
      </c>
      <c r="F13" s="11"/>
    </row>
    <row r="14" spans="1:6" s="6" customFormat="1" ht="27.6" customHeight="1" x14ac:dyDescent="0.25">
      <c r="A14" s="42"/>
      <c r="B14" s="15"/>
      <c r="C14" s="5" t="s">
        <v>13</v>
      </c>
      <c r="D14" s="5">
        <v>1</v>
      </c>
      <c r="E14" s="5">
        <v>0.9</v>
      </c>
      <c r="F14" s="11"/>
    </row>
    <row r="15" spans="1:6" s="6" customFormat="1" ht="27.6" customHeight="1" x14ac:dyDescent="0.25">
      <c r="A15" s="43"/>
      <c r="B15" s="18">
        <v>1601200</v>
      </c>
      <c r="C15" s="5" t="s">
        <v>10</v>
      </c>
      <c r="D15" s="10" t="s">
        <v>216</v>
      </c>
      <c r="E15" s="7">
        <v>1</v>
      </c>
      <c r="F15" s="11"/>
    </row>
    <row r="16" spans="1:6" s="6" customFormat="1" ht="27.6" customHeight="1" x14ac:dyDescent="0.25">
      <c r="A16" s="41" t="s">
        <v>208</v>
      </c>
      <c r="B16" s="14"/>
      <c r="C16" s="5" t="s">
        <v>13</v>
      </c>
      <c r="D16" s="5">
        <v>0</v>
      </c>
      <c r="E16" s="5">
        <v>0.75</v>
      </c>
      <c r="F16" s="11"/>
    </row>
    <row r="17" spans="1:6" s="6" customFormat="1" ht="27.6" customHeight="1" x14ac:dyDescent="0.25">
      <c r="A17" s="42"/>
      <c r="B17" s="15"/>
      <c r="C17" s="5" t="s">
        <v>13</v>
      </c>
      <c r="D17" s="5">
        <v>1</v>
      </c>
      <c r="E17" s="5">
        <v>0.9</v>
      </c>
      <c r="F17" s="11"/>
    </row>
    <row r="18" spans="1:6" s="6" customFormat="1" ht="27.6" customHeight="1" x14ac:dyDescent="0.25">
      <c r="A18" s="43"/>
      <c r="B18" s="18">
        <v>1798000</v>
      </c>
      <c r="C18" s="5" t="s">
        <v>10</v>
      </c>
      <c r="D18" s="10" t="s">
        <v>216</v>
      </c>
      <c r="E18" s="7">
        <v>1</v>
      </c>
      <c r="F18" s="11"/>
    </row>
    <row r="19" spans="1:6" s="6" customFormat="1" x14ac:dyDescent="0.25">
      <c r="A19" s="8"/>
      <c r="B19" s="8"/>
      <c r="C19" s="8"/>
      <c r="D19" s="8"/>
    </row>
  </sheetData>
  <autoFilter ref="A7:E18"/>
  <mergeCells count="6">
    <mergeCell ref="A16:A18"/>
    <mergeCell ref="D1:E1"/>
    <mergeCell ref="A4:E4"/>
    <mergeCell ref="A8:A9"/>
    <mergeCell ref="A10:A12"/>
    <mergeCell ref="A13:A15"/>
  </mergeCells>
  <pageMargins left="0.86614173228346458" right="0.19685039370078741" top="0.39370078740157483" bottom="0.15748031496062992" header="0.15748031496062992" footer="0.31496062992125984"/>
  <pageSetup paperSize="9" scale="80" orientation="portrait" horizontalDpi="0" verticalDpi="0" r:id="rId1"/>
  <headerFooter>
    <oddHeader>&amp;C7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ФАП </vt:lpstr>
      <vt:lpstr>Коэф-т</vt:lpstr>
      <vt:lpstr>'Коэф-т'!Заголовки_для_печати</vt:lpstr>
      <vt:lpstr>'ФАП '!Заголовки_для_печати</vt:lpstr>
      <vt:lpstr>'Коэф-т'!Область_печати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Михайлова Татьяна Витальевна</cp:lastModifiedBy>
  <cp:lastPrinted>2021-01-21T00:28:07Z</cp:lastPrinted>
  <dcterms:created xsi:type="dcterms:W3CDTF">2019-12-28T03:57:05Z</dcterms:created>
  <dcterms:modified xsi:type="dcterms:W3CDTF">2021-01-21T00:28:11Z</dcterms:modified>
</cp:coreProperties>
</file>